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 custos" sheetId="2" state="visible" r:id="rId3"/>
    <sheet name="Cronograma" sheetId="3" state="visible" r:id="rId4"/>
    <sheet name="BDI" sheetId="4" state="visible" r:id="rId5"/>
    <sheet name="Enc. Soc. Horista" sheetId="5" state="visible" r:id="rId6"/>
    <sheet name="Memória qtd" sheetId="6" state="visible" r:id="rId7"/>
    <sheet name="ABC - Serviços" sheetId="7" state="visible" r:id="rId8"/>
    <sheet name="ABC - Insumos" sheetId="8" state="visible" r:id="rId9"/>
  </sheets>
  <definedNames>
    <definedName function="false" hidden="false" localSheetId="7" name="_xlnm.Print_Titles" vbProcedure="false">'ABC - Insumos'!$1:$5</definedName>
    <definedName function="false" hidden="false" localSheetId="6" name="_xlnm.Print_Titles" vbProcedure="false">'ABC - Serviços'!$1:$5</definedName>
    <definedName function="false" hidden="false" localSheetId="4" name="_xlnm.Print_Area" vbProcedure="false">'Enc. Soc. Horista'!$A$1:$D$44</definedName>
    <definedName function="false" hidden="false" localSheetId="0" name="_xlnm.Print_Titles" vbProcedure="false">Orçamento!$7:$7</definedName>
    <definedName function="false" hidden="true" localSheetId="0" name="_xlnm._FilterDatabase" vbProcedure="false">Orçamento!$G$8:$G$134</definedName>
    <definedName function="false" hidden="false" name="Excel_BuiltIn_Print_Area_2" vbProcedure="false">NA()</definedName>
    <definedName function="false" hidden="false" name="Excel_BuiltIn_Print_Area_3" vbProcedure="false">NA()</definedName>
    <definedName function="false" hidden="false" localSheetId="0" name="_xlnm.Print_Titles" vbProcedure="false">Orçamento!$7:$7</definedName>
    <definedName function="false" hidden="false" localSheetId="0" name="_xlnm._FilterDatabase" vbProcedure="false">Orçamento!$G$8:$G$134</definedName>
    <definedName function="false" hidden="false" localSheetId="4" name="_xlnm.Print_Area" vbProcedure="false">'Enc. Soc. Horista'!$A$1:$D$44</definedName>
    <definedName function="false" hidden="false" localSheetId="6" name="_xlnm.Print_Titles" vbProcedure="false">'ABC - Serviços'!$1:$5</definedName>
    <definedName function="false" hidden="false" localSheetId="7" name="_xlnm.Print_Titles" vbProcedure="false">'ABC - Insumos'!$1:$5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<sst xmlns="http://schemas.openxmlformats.org/spreadsheetml/2006/main" count="6274" uniqueCount="1532">
  <si>
    <t xml:space="preserve">Poder Judiciário Federal</t>
  </si>
  <si>
    <t xml:space="preserve">Tribunal Regional Eleitoral da Paraíba</t>
  </si>
  <si>
    <t xml:space="preserve">Seção de Engenharia e Arquitetura – COSEG</t>
  </si>
  <si>
    <t xml:space="preserve">Orçamento sintético: Reforma e reforço estrutural - Jacaraú</t>
  </si>
  <si>
    <t xml:space="preserve">BDI </t>
  </si>
  <si>
    <t xml:space="preserve">Versão:</t>
  </si>
  <si>
    <t xml:space="preserve"> R0</t>
  </si>
  <si>
    <t xml:space="preserve">Base de dados: SINAPI - PB 2022.04 (NAO DESONERADO) / SICRO - PB 10.2021 / ORSE-SE 2022.03 / SCO-RIO 04.2022</t>
  </si>
  <si>
    <t xml:space="preserve">Data Base: </t>
  </si>
  <si>
    <t xml:space="preserve">Item</t>
  </si>
  <si>
    <t xml:space="preserve">Referência </t>
  </si>
  <si>
    <t xml:space="preserve">Código</t>
  </si>
  <si>
    <t xml:space="preserve">Descrição</t>
  </si>
  <si>
    <t xml:space="preserve">Ud</t>
  </si>
  <si>
    <t xml:space="preserve">Quantidade</t>
  </si>
  <si>
    <t xml:space="preserve">Custo Unitário (R$)</t>
  </si>
  <si>
    <t xml:space="preserve">Custo Total (R$)</t>
  </si>
  <si>
    <t xml:space="preserve">Administração Local</t>
  </si>
  <si>
    <t xml:space="preserve">1.1</t>
  </si>
  <si>
    <t xml:space="preserve">ADAPTADA</t>
  </si>
  <si>
    <t xml:space="preserve">SEARQ_ADM_LOC</t>
  </si>
  <si>
    <t xml:space="preserve">UN</t>
  </si>
  <si>
    <t xml:space="preserve">Serviços preliminares</t>
  </si>
  <si>
    <t xml:space="preserve">2.1</t>
  </si>
  <si>
    <t xml:space="preserve">SEARQ_MOB</t>
  </si>
  <si>
    <t xml:space="preserve">Mobilização de máquinas e equipamentos</t>
  </si>
  <si>
    <t xml:space="preserve">und</t>
  </si>
  <si>
    <t xml:space="preserve">2.2</t>
  </si>
  <si>
    <t xml:space="preserve">SEARQ_ART</t>
  </si>
  <si>
    <t xml:space="preserve">ART - Anotação de Responsabilidade Técnica  - de execução da obra</t>
  </si>
  <si>
    <t xml:space="preserve">2.3</t>
  </si>
  <si>
    <t xml:space="preserve">SEARQ_PCMAT</t>
  </si>
  <si>
    <t xml:space="preserve">PCMAT (NR-18)</t>
  </si>
  <si>
    <t xml:space="preserve">2.4</t>
  </si>
  <si>
    <t xml:space="preserve">SEARQ_PGRCC</t>
  </si>
  <si>
    <t xml:space="preserve">PGRCC (NR-18)</t>
  </si>
  <si>
    <t xml:space="preserve">2.5</t>
  </si>
  <si>
    <t xml:space="preserve">SEARQ_EST_DOSAGEM</t>
  </si>
  <si>
    <t xml:space="preserve">Controle tecnológico de concreto - por traço de concreto ou argamassa</t>
  </si>
  <si>
    <t xml:space="preserve">un</t>
  </si>
  <si>
    <t xml:space="preserve">2.6</t>
  </si>
  <si>
    <t xml:space="preserve">SEARQ_RESIST_COMP</t>
  </si>
  <si>
    <t xml:space="preserve">Ensaio de resistência à compressão simples</t>
  </si>
  <si>
    <t xml:space="preserve">2.7</t>
  </si>
  <si>
    <t xml:space="preserve">SEARQ_ORSE_04815</t>
  </si>
  <si>
    <t xml:space="preserve">Ensaio de consistência de concreto - Slump Test</t>
  </si>
  <si>
    <t xml:space="preserve">2.8</t>
  </si>
  <si>
    <t xml:space="preserve">SEARQ_ORSE_0051</t>
  </si>
  <si>
    <t xml:space="preserve">Placa de obra em chapa de aço galvanizado</t>
  </si>
  <si>
    <t xml:space="preserve">M2</t>
  </si>
  <si>
    <t xml:space="preserve">2.9</t>
  </si>
  <si>
    <t xml:space="preserve">SINAPI</t>
  </si>
  <si>
    <t xml:space="preserve">TAPUME COM TELHA METÁLICA. AF_05/2018</t>
  </si>
  <si>
    <t xml:space="preserve">2.10</t>
  </si>
  <si>
    <t xml:space="preserve">TRANSPORTE HORIZONTAL COM JERICA DE 60 L, DE MASSA/ GRANEL (UNIDADE: M3XKM). AF_07/2019</t>
  </si>
  <si>
    <t xml:space="preserve">M3XKM</t>
  </si>
  <si>
    <t xml:space="preserve">2.11</t>
  </si>
  <si>
    <t xml:space="preserve">CARGA, MANOBRA E DESCARGA DE PERFIL METÁLICO EM CAMINHÃO CARROCERIA COM GUINDAUTO (MUNCK) 11,7 TM. AF_07/2020</t>
  </si>
  <si>
    <t xml:space="preserve">T</t>
  </si>
  <si>
    <t xml:space="preserve">2.12</t>
  </si>
  <si>
    <t xml:space="preserve">SEARQ_SICRO_3806419</t>
  </si>
  <si>
    <t xml:space="preserve">Elevação de estruturas de 1.390 a 1.859 kN para substituição de aparelho de apoio com a utilização de macaco hidráulico</t>
  </si>
  <si>
    <t xml:space="preserve">2.13</t>
  </si>
  <si>
    <t xml:space="preserve">SEARQ_ORSE_7629</t>
  </si>
  <si>
    <t xml:space="preserve">Escoramento metálico para lajes e vigas, c/ escoras tubulares tipo "a" (h=2,08 a 3,20 m), com montagem e desmontagem</t>
  </si>
  <si>
    <t xml:space="preserve">M²</t>
  </si>
  <si>
    <t xml:space="preserve">2.14</t>
  </si>
  <si>
    <t xml:space="preserve">SEARQ_SINAPI_10527</t>
  </si>
  <si>
    <t xml:space="preserve">LOCACAO DE ANDAIME METALICO TUBULAR DE ENCAIXE, TIPO DE TORRE, COM LARGURA DE 1 ATE 1,5 M E ALTURA DE *1,00* M (INCLUSO SAPATAS FIXAS OU RODIZIOS)</t>
  </si>
  <si>
    <t xml:space="preserve">MXMES</t>
  </si>
  <si>
    <t xml:space="preserve">2.15</t>
  </si>
  <si>
    <t xml:space="preserve">MONTAGEM E DESMONTAGEM DE ANDAIME TUBULAR TIPO ?TORRE? (EXCLUSIVE ANDAIME E LIMPEZA). AF_11/2017</t>
  </si>
  <si>
    <t xml:space="preserve">M</t>
  </si>
  <si>
    <t xml:space="preserve">Instalação e manutenção do canteiro de obras</t>
  </si>
  <si>
    <t xml:space="preserve">3.1</t>
  </si>
  <si>
    <t xml:space="preserve">EXECUÇÃO DE DEPÓSITO EM CANTEIRO DE OBRA EM CHAPA DE MADEIRA COMPENSADA, NÃO INCLUSO MOBILIÁRIO. AF_04/2016</t>
  </si>
  <si>
    <t xml:space="preserve">3.2</t>
  </si>
  <si>
    <t xml:space="preserve">EXECUÇÃO DE ESCRITÓRIO EM CANTEIRO DE OBRA EM CHAPA DE MADEIRA COMPENSADA, NÃO INCLUSO MOBILIÁRIO E EQUIPAMENTOS. AF_02/2016</t>
  </si>
  <si>
    <t xml:space="preserve">3.3</t>
  </si>
  <si>
    <t xml:space="preserve">EXECUÇÃO DE REFEITÓRIO EM CANTEIRO DE OBRA EM CHAPA DE MADEIRA COMPENSADA, NÃO INCLUSO MOBILIÁRIO E EQUIPAMENTOS. AF_02/2016</t>
  </si>
  <si>
    <t xml:space="preserve">3.4</t>
  </si>
  <si>
    <t xml:space="preserve">EXECUÇÃO DE SANITÁRIO E VESTIÁRIO EM CANTEIRO DE OBRA EM CHAPA DE MADEIRA COMPENSADA, NÃO INCLUSO MOBILIÁRIO. AF_02/2016</t>
  </si>
  <si>
    <t xml:space="preserve">Demolição, remoção e movimento de terra</t>
  </si>
  <si>
    <t xml:space="preserve">4.1</t>
  </si>
  <si>
    <t xml:space="preserve">DEMOLIÇÃO DE REVESTIMENTO CERÂMICO, DE FORMA MECANIZADA COM MARTELETE, SEM REAPROVEITAMENTO. AF_12/2017</t>
  </si>
  <si>
    <t xml:space="preserve">4.2</t>
  </si>
  <si>
    <t xml:space="preserve">DEMOLIÇÃO DE RODAPÉ CERÂMICO, DE FORMA MANUAL, SEM REAPROVEITAMENTO. AF_12/2017</t>
  </si>
  <si>
    <t xml:space="preserve">4.3</t>
  </si>
  <si>
    <t xml:space="preserve">REMOÇÃO DE PORTAS, DE FORMA MANUAL, SEM REAPROVEITAMENTO. AF_12/2017</t>
  </si>
  <si>
    <t xml:space="preserve">4.4</t>
  </si>
  <si>
    <t xml:space="preserve">DEMOLIÇÃO DE ALVENARIA DE BLOCO FURADO, DE FORMA MANUAL, SEM REAPROVEITAMENTO. AF_12/2017</t>
  </si>
  <si>
    <t xml:space="preserve">M3</t>
  </si>
  <si>
    <t xml:space="preserve">4.5</t>
  </si>
  <si>
    <t xml:space="preserve">DEMOLIÇÃO DE ARGAMASSAS, DE FORMA MANUAL, SEM REAPROVEITAMENTO. AF_12/2017</t>
  </si>
  <si>
    <t xml:space="preserve">4.6</t>
  </si>
  <si>
    <t xml:space="preserve">DEMOLIÇÃO DE LAJES, DE FORMA MECANIZADA COM MARTELETE, SEM REAPROVEITAMENTO. AF_12/2017</t>
  </si>
  <si>
    <t xml:space="preserve">4.7</t>
  </si>
  <si>
    <t xml:space="preserve">REMOÇÃO DE FORRO DE GESSO, DE FORMA MANUAL, SEM REAPROVEITAMENTO. AF_12/2017</t>
  </si>
  <si>
    <t xml:space="preserve">4.8</t>
  </si>
  <si>
    <t xml:space="preserve">REMOÇÃO DE INTERRUPTORES/TOMADAS ELÉTRICAS, DE FORMA MANUAL, SEM REAPROVEITAMENTO. AF_12/2017</t>
  </si>
  <si>
    <t xml:space="preserve">4.9</t>
  </si>
  <si>
    <t xml:space="preserve">REMOÇÃO DE TUBULAÇÕES (TUBOS E CONEXÕES) DE ÁGUA FRIA, DE FORMA MANUAL, SEM REAPROVEITAMENTO. AF_12/2017</t>
  </si>
  <si>
    <t xml:space="preserve">4.10</t>
  </si>
  <si>
    <t xml:space="preserve">REMOÇÃO DE CABOS ELÉTRICOS, DE FORMA MANUAL, SEM REAPROVEITAMENTO. AF_12/2017</t>
  </si>
  <si>
    <t xml:space="preserve">4.11</t>
  </si>
  <si>
    <t xml:space="preserve">REMOÇÃO DE LOUÇAS, DE FORMA MANUAL, SEM REAPROVEITAMENTO. AF_12/2017</t>
  </si>
  <si>
    <t xml:space="preserve">4.12</t>
  </si>
  <si>
    <t xml:space="preserve">REMOÇÃO DE ACESSÓRIOS, DE FORMA MANUAL, SEM REAPROVEITAMENTO. AF_12/2017</t>
  </si>
  <si>
    <t xml:space="preserve">4.13</t>
  </si>
  <si>
    <t xml:space="preserve">REMOÇÃO DE LUMINÁRIAS, DE FORMA MANUAL, SEM REAPROVEITAMENTO. AF_12/2017</t>
  </si>
  <si>
    <t xml:space="preserve">4.14</t>
  </si>
  <si>
    <t xml:space="preserve">REMOÇÃO DE METAIS SANITÁRIOS, DE FORMA MANUAL, SEM REAPROVEITAMENTO. AF_12/2017</t>
  </si>
  <si>
    <t xml:space="preserve">4.15</t>
  </si>
  <si>
    <t xml:space="preserve">SEARQ_ORSE_07213</t>
  </si>
  <si>
    <t xml:space="preserve">REMOÇÃO DE CAIXA PRE-MOLDADA DE CONCRETO PARA AR CONDICIONADO</t>
  </si>
  <si>
    <t xml:space="preserve">4.16</t>
  </si>
  <si>
    <t xml:space="preserve">ESCAVAÇÃO MANUAL DE VALA COM PROFUNDIDADE MENOR OU IGUAL A 1,30 M. AF_03/2016</t>
  </si>
  <si>
    <t xml:space="preserve">4.17</t>
  </si>
  <si>
    <t xml:space="preserve">ESCORAMENTO DE VALA, TIPO PONTALETEAMENTO, COM PROFUNDIDADE DE 0 A 1,5 M, LARGURA MENOR QUE 1,5 M. AF_08/2020</t>
  </si>
  <si>
    <t xml:space="preserve">4.18</t>
  </si>
  <si>
    <t xml:space="preserve">REATERRO MANUAL APILOADO COM SOQUETE. AF_10/2017</t>
  </si>
  <si>
    <t xml:space="preserve">4.19</t>
  </si>
  <si>
    <t xml:space="preserve">ESCAVAÇÃO MECANIZADA DE VALA COM PROF. ATÉ 1,5 M (MÉDIA MONTANTE E JUSANTE/UMA COMPOSIÇÃO POR TRECHO), ESCAVADEIRA (0,8 M3), LARG. DE 1,5 M A 2,5 M, EM SOLO DE 1A CATEGORIA, EM LOCAIS COM ALTO NÍVEL DE INTERFERÊNCIA. AF_02/2021</t>
  </si>
  <si>
    <t xml:space="preserve">4.20</t>
  </si>
  <si>
    <t xml:space="preserve">COMPACTAÇÃO MECÂNICA DE SOLO PARA EXECUÇÃO DE RADIER, PISO DE CONCRETO OU LAJE SOBRE SOLO, COM COMPACTADOR DE SOLOS TIPO PLACA VIBRATÓRIA. AF_09/2021</t>
  </si>
  <si>
    <t xml:space="preserve">4.21</t>
  </si>
  <si>
    <t xml:space="preserve">REMOÇÃO DE VIDRO LISO COMUM DE ESQUADRIA COM BAGUETE DE ALUMÍNIO OU PVC. AF_01/2021</t>
  </si>
  <si>
    <t xml:space="preserve">Infraestrutura (Fundações)</t>
  </si>
  <si>
    <t xml:space="preserve">5.1</t>
  </si>
  <si>
    <t xml:space="preserve">LASTRO DE CONCRETO MAGRO, APLICADO EM BLOCOS DE COROAMENTO OU SAPATAS, ESPESSURA DE 5 CM. AF_08/2017</t>
  </si>
  <si>
    <t xml:space="preserve">5.2</t>
  </si>
  <si>
    <t xml:space="preserve">SEARQ_SINAPI_96556a</t>
  </si>
  <si>
    <t xml:space="preserve">CONCRETAGEM DE BLOCO DE FUNDAÇÃO (EM CONCRETO SIMPLES), FCK 15 MPA, COM USO DE JERICA ? LANÇAMENTO, ADENSAMENTO E ACABAMENTO. AF_06/2017</t>
  </si>
  <si>
    <t xml:space="preserve">5.3</t>
  </si>
  <si>
    <t xml:space="preserve">FABRICAÇÃO, MONTAGEM E DESMONTAGEM DE FÔRMA PARA SAPATA, EM MADEIRA SERRADA, E=25 MM, 4 UTILIZAÇÕES. AF_06/2017</t>
  </si>
  <si>
    <t xml:space="preserve">5.4</t>
  </si>
  <si>
    <t xml:space="preserve">ARMAÇÃO DE BLOCO, VIGA BALDRAME OU SAPATA UTILIZANDO AÇO CA-50 DE 8 MM - MONTAGEM. AF_06/2017</t>
  </si>
  <si>
    <t xml:space="preserve">KG</t>
  </si>
  <si>
    <t xml:space="preserve">5.5</t>
  </si>
  <si>
    <t xml:space="preserve">SEARQ_SINAPI_96556b</t>
  </si>
  <si>
    <t xml:space="preserve">CONCRETAGEM DE SAPATAS, FCK 25 MPA, COM USO DE JERICA ? LANÇAMENTO, ADENSAMENTO E ACABAMENTO. AF_06/2017</t>
  </si>
  <si>
    <t xml:space="preserve">Estrutura metálica</t>
  </si>
  <si>
    <t xml:space="preserve">6.1</t>
  </si>
  <si>
    <t xml:space="preserve">SEARQ_SINAPI_39746</t>
  </si>
  <si>
    <t xml:space="preserve">CHUMBADOR DE ACO, 1" X 600 MM, PARA POSTES DE ACO COM BASE, INCLUSO PORCA E ARRUELA</t>
  </si>
  <si>
    <t xml:space="preserve">6.2</t>
  </si>
  <si>
    <t xml:space="preserve">SEARQ_SCO-RIO_ET.25.05.0180a</t>
  </si>
  <si>
    <t xml:space="preserve">Estrutura metálica para pilares de edificacoes existentes (pequenas interveções) e reforcos estruturais, composta de perfis "H" e chapas, unificadas com eletrodo, inclusive proteção anti-ferrugem. Fornecimento e montagem.</t>
  </si>
  <si>
    <t xml:space="preserve">6.3</t>
  </si>
  <si>
    <t xml:space="preserve">SEARQ_SICRO_1109680</t>
  </si>
  <si>
    <t xml:space="preserve">Argamassa para reparos e grauteamento - confecção em misturador e lançamento manual</t>
  </si>
  <si>
    <t xml:space="preserve">6.4</t>
  </si>
  <si>
    <t xml:space="preserve">SEARQ_SCO-RIO_ET.25.05.0180b</t>
  </si>
  <si>
    <t xml:space="preserve">Estrutura metálica para vigas de edificacoes existentes (pequenas interveções) e reforcos estruturais, composta de perfis "I" ou "H" e cantoneiras, unificadas com eletrodo, inclusive proteção anti-ferrugem. Fornecimento e montagem.</t>
  </si>
  <si>
    <t xml:space="preserve">Piso e pavimentação</t>
  </si>
  <si>
    <t xml:space="preserve">7.1</t>
  </si>
  <si>
    <t xml:space="preserve">EXECUÇÃO DE PASSEIO (CALÇADA) OU PISO DE CONCRETO COM CONCRETO MOLDADO IN LOCO, FEITO EM OBRA, ACABAMENTO CONVENCIONAL, NÃO ARMADO. AF_07/2016</t>
  </si>
  <si>
    <t xml:space="preserve">7.2</t>
  </si>
  <si>
    <t xml:space="preserve">CONTRAPISO EM ARGAMASSA TRAÇO 1:4 (CIMENTO E AREIA), PREPARO MECÂNICO COM BETONEIRA 400 L, APLICADO EM ÁREAS SECAS SOBRE LAJE, ADERIDO, ACABAMENTO NÃO REFORÇADO, ESPESSURA 4CM. AF_07/2021</t>
  </si>
  <si>
    <t xml:space="preserve">7.3</t>
  </si>
  <si>
    <t xml:space="preserve">PISO CIMENTADO, TRAÇO 1:3 (CIMENTO E AREIA), ACABAMENTO RÚSTICO, ESPESSURA 3,0 CM, PREPARO MECÂNICO DA ARGAMASSA. AF_09/2020</t>
  </si>
  <si>
    <t xml:space="preserve">7.4</t>
  </si>
  <si>
    <t xml:space="preserve">SEARQ_SINAPI_87249</t>
  </si>
  <si>
    <t xml:space="preserve">REVESTIMENTO CERÂMICO ANTIDERRAPANTE PARA PISO COM PLACAS TIPO ESMALTADA EXTRA DE DIMENSÕES 45X45 CM APLICADA EM AMBIENTES DE ÁREA MOLHADA. AF_06/2014</t>
  </si>
  <si>
    <t xml:space="preserve">7.5</t>
  </si>
  <si>
    <t xml:space="preserve">SEARQ_SINAPI_87251</t>
  </si>
  <si>
    <t xml:space="preserve">REVESTIMENTO CERÂMICO PARA PISO COM PLACAS TIPO ESMALTADA EXTRA DE DIMENSÕES 45X45 CM APLICADA EM AMBIENTES DE ÁREA MAIOR QUE 10 M2. AF_06/2014</t>
  </si>
  <si>
    <t xml:space="preserve">7.6</t>
  </si>
  <si>
    <t xml:space="preserve">RODAPÉ CERÂMICO DE 7CM DE ALTURA COM PLACAS TIPO ESMALTADA EXTRA DE DIMENSÕES 45X45CM. AF_06/2014</t>
  </si>
  <si>
    <t xml:space="preserve">7.7</t>
  </si>
  <si>
    <t xml:space="preserve">SOLEIRA EM GRANITO, LARGURA 15 CM, ESPESSURA 2,0 CM. AF_09/2020</t>
  </si>
  <si>
    <t xml:space="preserve">7.8</t>
  </si>
  <si>
    <t xml:space="preserve">LASTRO COM MATERIAL GRANULAR (PEDRA BRITADA N.1 E PEDRA BRITADA N.2), APLICADO EM PISOS OU LAJES SOBRE SOLO, ESPESSURA DE *10 CM*. AF_07/2019</t>
  </si>
  <si>
    <t xml:space="preserve">7.9</t>
  </si>
  <si>
    <t xml:space="preserve">EXECUÇÃO DE PÁTIO/ESTACIONAMENTO EM PISO INTERTRAVADO, COM BLOCO RETANGULAR COR NATURAL DE 20 X 10 CM, ESPESSURA 8 CM. AF_12/2015</t>
  </si>
  <si>
    <t xml:space="preserve">7.10</t>
  </si>
  <si>
    <t xml:space="preserve">PISO PODOTÁTIL, DIRECIONAL OU ALERTA, ASSENTADO SOBRE ARGAMASSA. AF_05/2020</t>
  </si>
  <si>
    <t xml:space="preserve">7.11</t>
  </si>
  <si>
    <t xml:space="preserve">ASSENTAMENTO DE GUIA (MEIO-FIO) EM TRECHO RETO, CONFECCIONADA EM CONCRETO PRÉ-FABRICADO, DIMENSÕES 100X15X13X30 CM (COMPRIMENTO X BASE INFERIOR X BASE SUPERIOR X ALTURA), PARA VIAS URBANAS (USO VIÁRIO). AF_06/2016</t>
  </si>
  <si>
    <t xml:space="preserve">7.12</t>
  </si>
  <si>
    <t xml:space="preserve">SEARQ_SINAPI_98577</t>
  </si>
  <si>
    <t xml:space="preserve">TRATAMENTO DE JUNTA DE MOVIMENTAÇÃO DE PISO (JUNTA SERRADA), COM TARUGO DE POLIETILENO E SELANTE À BASE DE POLIURETANO. AF_06/2018</t>
  </si>
  <si>
    <t xml:space="preserve">Revestimentos e forros</t>
  </si>
  <si>
    <t xml:space="preserve">8.1</t>
  </si>
  <si>
    <t xml:space="preserve">SEARQ_SINAPI_87792</t>
  </si>
  <si>
    <t xml:space="preserve">EMBOÇO OU MASSA ÚNICA EM ARGAMASSA TRAÇO 1:2:8, PREPARO MECÂNICO COM BETONEIRA 400 L, APLICADA MANUALMENTE EM PANOS CEGOS DE FACHADA (SEM PRESENÇA DE VÃOS), ESPESSURA DE 25 MM. AF_06/2014</t>
  </si>
  <si>
    <t xml:space="preserve">8.2</t>
  </si>
  <si>
    <t xml:space="preserve"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</si>
  <si>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 xml:space="preserve">8.3</t>
  </si>
  <si>
    <t xml:space="preserve">SEARQ_SINAPI_87273</t>
  </si>
  <si>
    <t xml:space="preserve">REVESTIMENTO CERÂMICO PARA PAREDES INTERNAS COM PLACAS TIPO ESMALTADA EXTRA DE DIMENSÕES 33X45 CM APLICADAS EM AMBIENTES DE ÁREA MAIOR QUE 5 M² NA ALTURA INTEIRA DAS PAREDES. AF_06/2014</t>
  </si>
  <si>
    <t xml:space="preserve">8.4</t>
  </si>
  <si>
    <t xml:space="preserve">FORRO EM PLACAS DE GESSO, PARA AMBIENTES COMERCIAIS. AF_05/2017_P</t>
  </si>
  <si>
    <t xml:space="preserve">8.5</t>
  </si>
  <si>
    <t xml:space="preserve">ACABAMENTOS PARA FORRO (MOLDURA DE GESSO). AF_05/2017</t>
  </si>
  <si>
    <t xml:space="preserve">8.6</t>
  </si>
  <si>
    <t xml:space="preserve">SEARQ_ORSE_10874</t>
  </si>
  <si>
    <t xml:space="preserve">REJUNTAMENTO DE REVESTIMENTOS PASTILHA 10CM X 10CM</t>
  </si>
  <si>
    <t xml:space="preserve">Louças e metais</t>
  </si>
  <si>
    <t xml:space="preserve">9.1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</si>
  <si>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</si>
  <si>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9.2</t>
  </si>
  <si>
    <t xml:space="preserve">VASO SANITARIO SIFONADO CONVENCIONAL PARA PCD SEM FURO FRONTAL COM  LOUÇA BRANCA SEM ASSENTO -  FORNECIMENTO E INSTALAÇÃO. AF_01/2020</t>
  </si>
  <si>
    <t xml:space="preserve">9.3</t>
  </si>
  <si>
    <t xml:space="preserve">VASO SANITARIO SIFONADO CONVENCIONAL COM LOUÇA BRANCA, INCLUSO CONJUNTO DE LIGAÇÃO PARA BACIA SANITÁRIA AJUSTÁVEL - FORNECIMENTO E INSTALAÇÃO. AF_10/2016</t>
  </si>
  <si>
    <t xml:space="preserve">9.4</t>
  </si>
  <si>
    <t xml:space="preserve">ASSENTO SANITÁRIO CONVENCIONAL - FORNECIMENTO E INSTALACAO. AF_01/2020</t>
  </si>
  <si>
    <t xml:space="preserve">Esquadrias e ferragens</t>
  </si>
  <si>
    <t xml:space="preserve">10.1</t>
  </si>
  <si>
    <t xml:space="preserve">SEARQ_SINAPI_01.ESQV.CORR.022/01</t>
  </si>
  <si>
    <t xml:space="preserve">CORRIMÃO DUPLO, DIÂMETRO EXTERNO = 1 1/2", EM AÇO GALVANIZADO. AF_04/2019</t>
  </si>
  <si>
    <t xml:space="preserve">10.2</t>
  </si>
  <si>
    <t xml:space="preserve">SEARQ_SINAPI_90844</t>
  </si>
  <si>
    <t xml:space="preserve"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</si>
  <si>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10.3</t>
  </si>
  <si>
    <t xml:space="preserve">SINAPI_SCO-RIO_SC45.05.0056</t>
  </si>
  <si>
    <t xml:space="preserve">Chapa metálica em aço inoxidável h=40cm, AISI 304, espessura de 1,0mm</t>
  </si>
  <si>
    <t xml:space="preserve">10.4</t>
  </si>
  <si>
    <t xml:space="preserve">PUXADOR PARA PCD, FIXADO NA PORTA - FORNECIMENTO E INSTALAÇÃO. AF_01/2020</t>
  </si>
  <si>
    <t xml:space="preserve">10.5</t>
  </si>
  <si>
    <t xml:space="preserve">BARRA DE APOIO RETA, EM ACO INOX POLIDO, COMPRIMENTO 70 CM,  FIXADA NA PAREDE - FORNECIMENTO E INSTALAÇÃO. AF_01/2020</t>
  </si>
  <si>
    <t xml:space="preserve">10.6</t>
  </si>
  <si>
    <t xml:space="preserve">BARRA DE APOIO RETA, EM ACO INOX POLIDO, COMPRIMENTO 60CM, FIXADA NA PAREDE - FORNECIMENTO E INSTALAÇÃO. AF_01/2020</t>
  </si>
  <si>
    <t xml:space="preserve">10.7</t>
  </si>
  <si>
    <t xml:space="preserve">ESPELHO CRISTAL, ESPESSURA 4 MM, SEM MOLDURA, APARAFUSADO COM BOTÃO DE ROSCA INTERNA, COM ÁREA MENOR OU IGUAL A 1,0 M2. AF_01/2021</t>
  </si>
  <si>
    <t xml:space="preserve">10.8</t>
  </si>
  <si>
    <t xml:space="preserve">INSTALAÇÃO DE VIDRO LISO FUME, E = 4 MM, EM ESQUADRIA DE ALUMÍNIO OU PVC, FIXADO COM BAGUETE. AF_01/2021_P</t>
  </si>
  <si>
    <t xml:space="preserve">10.9</t>
  </si>
  <si>
    <t xml:space="preserve">FECHADURA DE EMBUTIR COM CILINDRO, EXTERNA, COMPLETA, ACABAMENTO PADRÃO MÉDIO, INCLUSO EXECUÇÃO DE FURO - FORNECIMENTO E INSTALAÇÃO. AF_12/2019</t>
  </si>
  <si>
    <t xml:space="preserve">Instalações elétricas</t>
  </si>
  <si>
    <t xml:space="preserve">11.1</t>
  </si>
  <si>
    <t xml:space="preserve">PONTO DE ILUMINAÇÃO RESIDENCIAL INCLUINDO INTERRUPTOR PARALELO (2 MÓDULOS), CAIXA ELÉTRICA, ELETRODUTO, CABO, RASGO, QUEBRA E CHUMBAMENTO (EXCLUINDO LUMINÁRIA E LÂMPADA). AF_01/2016</t>
  </si>
  <si>
    <t xml:space="preserve">11.2</t>
  </si>
  <si>
    <t xml:space="preserve">PONTO DE ILUMINAÇÃO E TOMADA, RESIDENCIAL, INCLUINDO INTERRUPTOR SIMPLES E TOMADA 10A/250V, CAIXA ELÉTRICA, ELETRODUTO, CABO, RASGO, QUEBRA E CHUMBAMENTO (EXCLUINDO LUMINÁRIA E LÂMPADA). AF_01/2016</t>
  </si>
  <si>
    <t xml:space="preserve">11.3</t>
  </si>
  <si>
    <t xml:space="preserve">SEARQ_SINAPI_97587a</t>
  </si>
  <si>
    <t xml:space="preserve">LUMINÁRIA DE EMBUTIR NO FORRO, INLUINDO LÂMPADA LED 10W BRANCA (BASE E27) - FORNECIMENTO E INSTALAÇÃO.</t>
  </si>
  <si>
    <t xml:space="preserve">11.4</t>
  </si>
  <si>
    <t xml:space="preserve">SEARQ_SINAPI_97585</t>
  </si>
  <si>
    <t xml:space="preserve">LUMINÁRIA DE SOBREPOR COM ALETAS, PARA LÂMPADA FLUORESCENTE, 2 X 32W, REF. LSE, DA LUMILUZ OU SIMILAR (NAO INCLUI LAMPADAS) - FORNECIMENTO E INSTALAÇÃO.</t>
  </si>
  <si>
    <t xml:space="preserve">11.5</t>
  </si>
  <si>
    <t xml:space="preserve">LÂMPADA TUBULAR LED DE 18/20 W, BASE G13 - FORNECIMENTO E INSTALAÇÃO. AF_02/2020_P</t>
  </si>
  <si>
    <t xml:space="preserve">11.6</t>
  </si>
  <si>
    <t xml:space="preserve">ENTRADA DE ENERGIA ELÉTRICA, AÉREA, TRIFÁSICA, COM CAIXA DE EMBUTIR, CABO DE 10 MM2 E DISJUNTOR DIN 50A (NÃO INCLUSO O POSTE DE CONCRETO). AF_07/2020</t>
  </si>
  <si>
    <t xml:space="preserve">11.7</t>
  </si>
  <si>
    <t xml:space="preserve">SEARQ_SINAPI_100578</t>
  </si>
  <si>
    <t xml:space="preserve">ASSENTAMENTO DE POSTE DE CONCRETO COM COMPRIMENTO NOMINAL DE 9 M, CARGA NOMINAL MENOR OU IGUAL A 1000 DAN, ENGASTAMENTO SIMPLES COM 1,5 M DE SOLO (INCLUI FORNECIMENTO). AF_11/2019</t>
  </si>
  <si>
    <t xml:space="preserve">11.8</t>
  </si>
  <si>
    <t xml:space="preserve">ELETRODUTO RÍGIDO ROSCÁVEL, PVC, DN 40 MM (1 1/4"), PARA CIRCUITOS TERMINAIS, INSTALADO EM LAJE - FORNECIMENTO E INSTALAÇÃO. AF_12/2015</t>
  </si>
  <si>
    <t xml:space="preserve">11.9</t>
  </si>
  <si>
    <t xml:space="preserve">CABO DE COBRE FLEXÍVEL ISOLADO, 6 MM², ANTI-CHAMA 0,6/1,0 KV, PARA CIRCUITOS TERMINAIS - FORNECIMENTO E INSTALAÇÃO. AF_12/2015</t>
  </si>
  <si>
    <t xml:space="preserve">11.10</t>
  </si>
  <si>
    <t xml:space="preserve">HASTE DE ATERRAMENTO 5/8  PARA SPDA - FORNECIMENTO E INSTALAÇÃO. AF_12/2017</t>
  </si>
  <si>
    <t xml:space="preserve">11.11</t>
  </si>
  <si>
    <t xml:space="preserve">CAIXA DE INSPEÇÃO PARA ATERRAMENTO, CIRCULAR, EM POLIETILENO, DIÂMETRO INTERNO = 0,3 M. AF_12/2020</t>
  </si>
  <si>
    <t xml:space="preserve">11.12</t>
  </si>
  <si>
    <t xml:space="preserve">CAIXA ENTERRADA ELÉTRICA RETANGULAR, EM ALVENARIA COM TIJOLOS CERÂMICOS MACIÇOS, FUNDO COM BRITA, DIMENSÕES INTERNAS: 0,4X0,4X0,4 M. AF_12/2020</t>
  </si>
  <si>
    <t xml:space="preserve">11.13</t>
  </si>
  <si>
    <t xml:space="preserve">ELETRODUTO RÍGIDO ROSCÁVEL, PVC, DN 25 MM (3/4"), PARA CIRCUITOS TERMINAIS, INSTALADO EM LAJE - FORNECIMENTO E INSTALAÇÃO. AF_12/2015</t>
  </si>
  <si>
    <t xml:space="preserve">11.14</t>
  </si>
  <si>
    <t xml:space="preserve">SEARQ_SINAPI_96977</t>
  </si>
  <si>
    <t xml:space="preserve">CABO DE COBRE NU 6 MM², ENTERRADO, SEM ISOLADOR - FORNECIMENTO E INSTALAÇÃO. AF_12/2017</t>
  </si>
  <si>
    <t xml:space="preserve">Pintura geral</t>
  </si>
  <si>
    <t xml:space="preserve">12.1</t>
  </si>
  <si>
    <t xml:space="preserve">APLICAÇÃO DE FUNDO SELADOR ACRÍLICO EM TETO, UMA DEMÃO. AF_06/2014</t>
  </si>
  <si>
    <t xml:space="preserve">12.2</t>
  </si>
  <si>
    <t xml:space="preserve">APLICAÇÃO E LIXAMENTO DE MASSA LÁTEX EM TETO, DUAS DEMÃOS. AF_06/2014</t>
  </si>
  <si>
    <t xml:space="preserve">12.3</t>
  </si>
  <si>
    <t xml:space="preserve">APLICAÇÃO E LIXAMENTO DE MASSA LÁTEX EM PAREDES, UMA DEMÃO. AF_06/2014</t>
  </si>
  <si>
    <t xml:space="preserve">12.4</t>
  </si>
  <si>
    <t xml:space="preserve">APLICAÇÃO MANUAL DE MASSA ACRÍLICA EM PAREDES EXTERNAS DE CASAS, UMA DEMÃO. AF_05/2017</t>
  </si>
  <si>
    <t xml:space="preserve">12.5</t>
  </si>
  <si>
    <t xml:space="preserve">APLICAÇÃO MANUAL DE PINTURA COM TINTA LÁTEX ACRÍLICA EM TETO, DUAS DEMÃOS. AF_06/2014</t>
  </si>
  <si>
    <t xml:space="preserve">12.6</t>
  </si>
  <si>
    <t xml:space="preserve">APLICAÇÃO MANUAL DE PINTURA COM TINTA LÁTEX ACRÍLICA EM PAREDES, DUAS DEMÃOS. AF_06/2014</t>
  </si>
  <si>
    <t xml:space="preserve">12.7</t>
  </si>
  <si>
    <t xml:space="preserve">APLICAÇÃO MANUAL DE TINTA LÁTEX ACRÍLICA EM PAREDE EXTERNAS DE CASAS, DUAS DEMÃOS. AF_11/2016</t>
  </si>
  <si>
    <t xml:space="preserve">12.8</t>
  </si>
  <si>
    <t xml:space="preserve">PINTURA COM TINTA ALQUÍDICA DE FUNDO (TIPO ZARCÃO) PULVERIZADA SOBRE SUPERFÍCIES METÁLICAS (EXCETO PERFIL) EXECUTADO EM OBRA (POR DEMÃO). AF_01/2020_P</t>
  </si>
  <si>
    <t xml:space="preserve">12.9</t>
  </si>
  <si>
    <t xml:space="preserve">SEARQ_SINAPI_100721</t>
  </si>
  <si>
    <t xml:space="preserve">PINTURA COM TINTA ALQUÍDICA DE FUNDO PARA ADERÊNCIA (TIPO GALVITE) APLICADA A ROLO OU PINCEL SOBRE SUPERFÍCIES METÁLICAS (EXCETO PERFIL) EXECUTADO EM OBRA (POR DEMÃO). AF_01/2020</t>
  </si>
  <si>
    <t xml:space="preserve">12.10</t>
  </si>
  <si>
    <t xml:space="preserve">PINTURA COM TINTA ALQUÍDICA DE FUNDO E ACABAMENTO (ESMALTE SINTÉTICO GRAFITE) PULVERIZADA SOBRE SUPERFÍCIES METÁLICAS (EXCETO PERFIL) EXECUTADO EM OBRA (POR DEMÃO). AF_01/2020_P</t>
  </si>
  <si>
    <t xml:space="preserve">12.11</t>
  </si>
  <si>
    <t xml:space="preserve">PINTURA DE PISO COM TINTA ACRÍLICA, APLICAÇÃO MANUAL, 3 DEMÃOS, INCLUSO FUNDO PREPARADOR. AF_05/2021</t>
  </si>
  <si>
    <t xml:space="preserve">12.12</t>
  </si>
  <si>
    <t xml:space="preserve">PINTURA DE DEMARCAÇÃO DE VAGA COM TINTA ACRÍLICA, E = 10 CM, APLICAÇÃO MANUAL. AF_05/2021</t>
  </si>
  <si>
    <t xml:space="preserve">12.13</t>
  </si>
  <si>
    <t xml:space="preserve">SEARQ_SINAPI_100752</t>
  </si>
  <si>
    <t xml:space="preserve">PINTURA COM TINTA EPOXÍDICA DE ACABAMENTO APLICADA A ROLO OU PINCEL SOBRE REVESTIMENTO CERÂMICO (02 DEMÃOS). AF_01/2020</t>
  </si>
  <si>
    <t xml:space="preserve">Serviços Finais</t>
  </si>
  <si>
    <t xml:space="preserve">13.1</t>
  </si>
  <si>
    <t xml:space="preserve">SEARQ_DESMOB</t>
  </si>
  <si>
    <t xml:space="preserve">Desmobilização de máquinas e equipamentos</t>
  </si>
  <si>
    <t xml:space="preserve">13.2</t>
  </si>
  <si>
    <t xml:space="preserve">SEARQ_ORSE_0026</t>
  </si>
  <si>
    <t xml:space="preserve">Coleta e carga manuais de entulho</t>
  </si>
  <si>
    <t xml:space="preserve">13.3</t>
  </si>
  <si>
    <t xml:space="preserve">SEARQ_ORSE_13197</t>
  </si>
  <si>
    <t xml:space="preserve">Locação de caixa coletora de entulho capacidade 5 m³ (Local: Jacaraú)</t>
  </si>
  <si>
    <t xml:space="preserve">13.4</t>
  </si>
  <si>
    <t xml:space="preserve">SEARQ_ORSE_10039</t>
  </si>
  <si>
    <t xml:space="preserve">Descarte de resíduos da construção civil em área licenciada</t>
  </si>
  <si>
    <t xml:space="preserve">13.5</t>
  </si>
  <si>
    <t xml:space="preserve">LIMPEZA DE PISO CERÂMICO OU PORCELANATO UTILIZANDO DETERGENTE NEUTRO E ESCOVAÇÃO MANUAL. AF_04/2019</t>
  </si>
  <si>
    <t xml:space="preserve">13.6</t>
  </si>
  <si>
    <t xml:space="preserve">LIMPEZA DE SUPERFÍCIE COM JATO DE ALTA PRESSÃO. AF_04/2019</t>
  </si>
  <si>
    <t xml:space="preserve">Custo Total (sem BDI)</t>
  </si>
  <si>
    <t xml:space="preserve">Preço Total (com BDI: 25,0%)</t>
  </si>
  <si>
    <t xml:space="preserve">Composições de custos unitários:
Reforma e reforço estrutural - Jacaraú</t>
  </si>
  <si>
    <t xml:space="preserve">Unidade</t>
  </si>
  <si>
    <t xml:space="preserve">Coeficiente</t>
  </si>
  <si>
    <t xml:space="preserve">Custo unitário (R$)</t>
  </si>
  <si>
    <t xml:space="preserve">90778</t>
  </si>
  <si>
    <t xml:space="preserve">ENGENHEIRO CIVIL DE OBRA PLENO COM ENCARGOS COMPLEMENTARES</t>
  </si>
  <si>
    <t xml:space="preserve">H</t>
  </si>
  <si>
    <t xml:space="preserve">93572</t>
  </si>
  <si>
    <t xml:space="preserve">ENCARREGADO GERAL DE OBRAS COM ENCARGOS COMPLEMENTARES</t>
  </si>
  <si>
    <t xml:space="preserve">MES</t>
  </si>
  <si>
    <t xml:space="preserve">SEARQ_DIARIO_OBRA</t>
  </si>
  <si>
    <t xml:space="preserve">Assinatura de aplicativo para "Diário de obra"</t>
  </si>
  <si>
    <t xml:space="preserve">MÊS</t>
  </si>
  <si>
    <t xml:space="preserve">53797</t>
  </si>
  <si>
    <t xml:space="preserve">CAMINHÃO TOCO, PBT 16.000 KG, CARGA ÚTIL MÁX. 10.685 KG, DIST. ENTRE EIXOS 4,8 M, POTÊNCIA 189 CV, INCLUSIVE CARROCERIA FIXA ABERTA DE MADEIRA P/ TRANSPORTE GERAL DE CARGA SECA, DIMEN. APROX. 2,5 X 7,00 X 0,50 M - MATERIAIS NA OPERAÇÃO. AF_06/2014</t>
  </si>
  <si>
    <t xml:space="preserve">ART_EXEC</t>
  </si>
  <si>
    <t xml:space="preserve">Taxa de ART de execução</t>
  </si>
  <si>
    <t xml:space="preserve">MERC_PCMAT</t>
  </si>
  <si>
    <t xml:space="preserve">ART_PCMAT</t>
  </si>
  <si>
    <t xml:space="preserve">Taxa de ART do PCMAT</t>
  </si>
  <si>
    <t xml:space="preserve">MERC_PGRCC</t>
  </si>
  <si>
    <t xml:space="preserve">PGRCC</t>
  </si>
  <si>
    <t xml:space="preserve">ART_PGRCC</t>
  </si>
  <si>
    <t xml:space="preserve">Taxa de ART do PGRCC</t>
  </si>
  <si>
    <t xml:space="preserve">SEARQ_ORSE_12002</t>
  </si>
  <si>
    <t xml:space="preserve">SEARQ_ORSE_12000</t>
  </si>
  <si>
    <t xml:space="preserve">Controle tecnológico de concreto - por rompimento de corpo de prova</t>
  </si>
  <si>
    <t xml:space="preserve">SEARQ_ORSE_INS_04815</t>
  </si>
  <si>
    <t xml:space="preserve">4813</t>
  </si>
  <si>
    <t xml:space="preserve">PLACA DE OBRA (PARA CONSTRUCAO CIVIL) EM CHAPA GALVANIZADA *N. 22*, ADESIVADA, DE *2,4 X 1,2* M (SEM POSTES PARA FIXACAO)</t>
  </si>
  <si>
    <t xml:space="preserve">4491</t>
  </si>
  <si>
    <t xml:space="preserve">PONTALETE *7,5 X 7,5* CM EM PINUS, MISTA OU EQUIVALENTE DA REGIAO - BRUTA</t>
  </si>
  <si>
    <t xml:space="preserve">4512</t>
  </si>
  <si>
    <t xml:space="preserve">SARRAFO *2,5 X 5* CM EM PINUS, MISTA OU EQUIVALENTE DA REGIAO - BRUTA</t>
  </si>
  <si>
    <t xml:space="preserve">5075</t>
  </si>
  <si>
    <t xml:space="preserve">PREGO DE ACO POLIDO COM CABECA 18 X 30 (2 3/4 X 10)</t>
  </si>
  <si>
    <t xml:space="preserve">88262</t>
  </si>
  <si>
    <t xml:space="preserve">CARPINTEIRO DE FORMAS COM ENCARGOS COMPLEMENTARES</t>
  </si>
  <si>
    <t xml:space="preserve">88316</t>
  </si>
  <si>
    <t xml:space="preserve">SERVENTE COM ENCARGOS COMPLEMENTARES</t>
  </si>
  <si>
    <t xml:space="preserve">3992</t>
  </si>
  <si>
    <t xml:space="preserve">TABUA DE MADEIRA APARELHADA *2,5 X 30* CM, MACARANDUBA, ANGELIM OU EQUIVALENTE DA REGIAO</t>
  </si>
  <si>
    <t xml:space="preserve">4433</t>
  </si>
  <si>
    <t xml:space="preserve">CAIBRO NAO APARELHADO  *7,5 X 7,5* CM, EM MACARANDUBA, ANGELIM OU EQUIVALENTE DA REGIAO -  BRUTA</t>
  </si>
  <si>
    <t xml:space="preserve">5061</t>
  </si>
  <si>
    <t xml:space="preserve">PREGO DE ACO POLIDO COM CABECA 18 X 27 (2 1/2 X 10)</t>
  </si>
  <si>
    <t xml:space="preserve">7243</t>
  </si>
  <si>
    <t xml:space="preserve">TELHA TRAPEZOIDAL EM ACO ZINCADO, SEM PINTURA, ALTURA DE APROXIMADAMENTE 40 MM, ESPESSURA DE 0,50 MM E LARGURA UTIL DE 980 MM</t>
  </si>
  <si>
    <t xml:space="preserve">88239</t>
  </si>
  <si>
    <t xml:space="preserve">AJUDANTE DE CARPINTEIRO COM ENCARGOS COMPLEMENTARES</t>
  </si>
  <si>
    <t xml:space="preserve">91692</t>
  </si>
  <si>
    <t xml:space="preserve">SERRA CIRCULAR DE BANCADA COM MOTOR ELÉTRICO POTÊNCIA DE 5HP, COM COIFA PARA DISCO 10" - CHP DIURNO. AF_08/2015</t>
  </si>
  <si>
    <t xml:space="preserve">CHP</t>
  </si>
  <si>
    <t xml:space="preserve">91693</t>
  </si>
  <si>
    <t xml:space="preserve">SERRA CIRCULAR DE BANCADA COM MOTOR ELÉTRICO POTÊNCIA DE 5HP, COM COIFA PARA DISCO 10" - CHI DIURNO. AF_08/2015</t>
  </si>
  <si>
    <t xml:space="preserve">CHI</t>
  </si>
  <si>
    <t xml:space="preserve">94974</t>
  </si>
  <si>
    <t xml:space="preserve">CONCRETO MAGRO PARA LASTRO, TRAÇO 1:4,5:4,5 (CIMENTO/ AREIA MÉDIA/ BRITA 1)  - PREPARO MANUAL. AF_07/2016</t>
  </si>
  <si>
    <t xml:space="preserve">M³</t>
  </si>
  <si>
    <t xml:space="preserve">5928</t>
  </si>
  <si>
    <t xml:space="preserve">GUINDAUTO HIDRÁULICO, CAPACIDADE MÁXIMA DE CARGA 6200 KG, MOMENTO MÁXIMO DE CARGA 11,7 TM, ALCANCE MÁXIMO HORIZONTAL 9,70 M, INCLUSIVE CAMINHÃO TOCO PBT 16.000 KG, POTÊNCIA DE 189 CV - CHP DIURNO. AF_06/2014</t>
  </si>
  <si>
    <t xml:space="preserve">5930</t>
  </si>
  <si>
    <t xml:space="preserve">GUINDAUTO HIDRÁULICO, CAPACIDADE MÁXIMA DE CARGA 6200 KG, MOMENTO MÁXIMO DE CARGA 11,7 TM, ALCANCE MÁXIMO HORIZONTAL 9,70 M, INCLUSIVE CAMINHÃO TOCO PBT 16.000 KG, POTÊNCIA DE 189 CV - CHI DIURNO. AF_06/2014</t>
  </si>
  <si>
    <t xml:space="preserve">88243</t>
  </si>
  <si>
    <t xml:space="preserve">AJUDANTE ESPECIALIZADO COM ENCARGOS COMPLEMENTARES</t>
  </si>
  <si>
    <t xml:space="preserve">SEARQ_SICRO_E9048</t>
  </si>
  <si>
    <t xml:space="preserve">Conjunto bomba e macaco hidráulico para elevação com capacidade de 1.859 kN</t>
  </si>
  <si>
    <t xml:space="preserve">10749</t>
  </si>
  <si>
    <t xml:space="preserve">LOCACAO DE ESCORA METALICA TELESCOPICA, COM ALTURA REGULAVEL DE *1,80* A *3,20* M, COM CAPACIDADE DE CARGA DE NO MINIMO 1000 KGF (10 KN), INCLUSO TRIPE E FORCADO</t>
  </si>
  <si>
    <t xml:space="preserve">4513</t>
  </si>
  <si>
    <t xml:space="preserve">CAIBRO 5 X 5 CM EM PINUS, MISTA OU EQUIVALENTE DA REGIAO - BRUTA</t>
  </si>
  <si>
    <t xml:space="preserve">10527</t>
  </si>
  <si>
    <t xml:space="preserve">88278</t>
  </si>
  <si>
    <t xml:space="preserve">MONTADOR DE ESTRUTURA METÁLICA COM ENCARGOS COMPLEMENTARES</t>
  </si>
  <si>
    <t xml:space="preserve">100251</t>
  </si>
  <si>
    <t xml:space="preserve">TRANSPORTE HORIZONTAL MANUAL, DE TUBO DE AÇO CARBONO LEVE OU MÉDIO, PRETO OU GALVANIZADO, COM DIÂMETRO MAIOR QUE 32 MM E MENOR OU IGUAL A 65 MM (UNIDADE: MXKM). AF_07/2019</t>
  </si>
  <si>
    <t xml:space="preserve">MXKM</t>
  </si>
  <si>
    <t xml:space="preserve">11455</t>
  </si>
  <si>
    <t xml:space="preserve">FERROLHO COM FECHO / TRINCO REDONDO, EM ACO GALVANIZADO / ZINCADO, DE SOBREPOR, COM COMPRIMENTO DE 8" E ESPESSURA MINIMA DA CHAPA DE 1,50 MM</t>
  </si>
  <si>
    <t xml:space="preserve">88489</t>
  </si>
  <si>
    <t xml:space="preserve">91170</t>
  </si>
  <si>
    <t xml:space="preserve">FIXAÇÃO DE TUBOS HORIZONTAIS DE PVC, CPVC OU COBRE DIÂMETROS MENORES OU IGUAIS A 40 MM OU ELETROCALHAS ATÉ 150MM DE LARGURA, COM ABRAÇADEIRA METÁLICA RÍGIDA TIPO D 1/2”, FIXADA DIRETAMENTE NA LAJE. AF_05/2015</t>
  </si>
  <si>
    <t xml:space="preserve">91173</t>
  </si>
  <si>
    <t xml:space="preserve">FIXAÇÃO DE TUBOS VERTICAIS DE PPR DIÂMETROS MENORES OU IGUAIS A 40 MM COM ABRAÇADEIRA METÁLICA RÍGIDA TIPO D 1/2", FIXADA EM PERFILADO EM ALVENARIA. AF_05/2015</t>
  </si>
  <si>
    <t xml:space="preserve">91341</t>
  </si>
  <si>
    <t xml:space="preserve">PORTA EM ALUMÍNIO DE ABRIR TIPO VENEZIANA COM GUARNIÇÃO, FIXAÇÃO COM PARAFUSOS - FORNECIMENTO E INSTALAÇÃO. AF_12/2019</t>
  </si>
  <si>
    <t xml:space="preserve">91852</t>
  </si>
  <si>
    <t xml:space="preserve">ELETRODUTO FLEXÍVEL CORRUGADO, PVC, DN 20 MM (1/2"), PARA CIRCUITOS TERMINAIS, INSTALADO EM PAREDE - FORNECIMENTO E INSTALAÇÃO. AF_12/2015</t>
  </si>
  <si>
    <t xml:space="preserve">91862</t>
  </si>
  <si>
    <t xml:space="preserve">ELETRODUTO RÍGIDO ROSCÁVEL, PVC, DN 20 MM (1/2"), PARA CIRCUITOS TERMINAIS, INSTALADO EM FORRO - FORNECIMENTO E INSTALAÇÃO. AF_12/2015</t>
  </si>
  <si>
    <t xml:space="preserve">91870</t>
  </si>
  <si>
    <t xml:space="preserve">ELETRODUTO RÍGIDO ROSCÁVEL, PVC, DN 20 MM (1/2"), PARA CIRCUITOS TERMINAIS, INSTALADO EM PAREDE - FORNECIMENTO E INSTALAÇÃO. AF_12/2015</t>
  </si>
  <si>
    <t xml:space="preserve">91924</t>
  </si>
  <si>
    <t xml:space="preserve">CABO DE COBRE FLEXÍVEL ISOLADO, 1,5 MM², ANTI-CHAMA 450/750 V, PARA CIRCUITOS TERMINAIS - FORNECIMENTO E INSTALAÇÃO. AF_12/2015</t>
  </si>
  <si>
    <t xml:space="preserve">92023</t>
  </si>
  <si>
    <t xml:space="preserve">INTERRUPTOR SIMPLES (1 MÓDULO) COM 1 TOMADA DE EMBUTIR 2P+T 10 A,  INCLUINDO SUPORTE E PLACA - FORNECIMENTO E INSTALAÇÃO. AF_12/2015</t>
  </si>
  <si>
    <t xml:space="preserve">92543</t>
  </si>
  <si>
    <t xml:space="preserve">TRAMA DE MADEIRA COMPOSTA POR TERÇAS PARA TELHADOS DE ATÉ 2 ÁGUAS PARA TELHA ONDULADA DE FIBROCIMENTO, METÁLICA, PLÁSTICA OU TERMOACÚSTICA, INCLUSO TRANSPORTE VERTICAL. AF_07/2019</t>
  </si>
  <si>
    <t xml:space="preserve">93358</t>
  </si>
  <si>
    <t xml:space="preserve">94210</t>
  </si>
  <si>
    <t xml:space="preserve">TELHAMENTO COM TELHA ONDULADA DE FIBROCIMENTO E = 6 MM, COM RECOBRIMENTO LATERAL DE 1 1/4 DE ONDA PARA TELHADO COM INCLINAÇÃO MÁXIMA DE 10°, COM ATÉ 2 ÁGUAS, INCLUSO IÇAMENTO. AF_07/2019</t>
  </si>
  <si>
    <t xml:space="preserve">94559</t>
  </si>
  <si>
    <t xml:space="preserve">JANELA DE AÇO TIPO BASCULANTE PARA VIDROS, COM BATENTE, FERRAGENS E PINTURA ANTICORROSIVA. EXCLUSIVE VIDROS, ACABAMENTO, ALIZAR E CONTRAMARCO. FORNECIMENTO E INSTALAÇÃO. AF_12/2019</t>
  </si>
  <si>
    <t xml:space="preserve">95240</t>
  </si>
  <si>
    <t xml:space="preserve">LASTRO DE CONCRETO MAGRO, APLICADO EM PISOS, LAJES SOBRE SOLO OU RADIERS, ESPESSURA DE 3 CM. AF_07/2016</t>
  </si>
  <si>
    <t xml:space="preserve">95241</t>
  </si>
  <si>
    <t xml:space="preserve">LASTRO DE CONCRETO MAGRO, APLICADO EM PISOS, LAJES SOBRE SOLO OU RADIERS, ESPESSURA DE 5 CM. AF_07/2016</t>
  </si>
  <si>
    <t xml:space="preserve">95805</t>
  </si>
  <si>
    <t xml:space="preserve">CONDULETE DE PVC, TIPO B, PARA ELETRODUTO DE PVC SOLDÁVEL DN 25 MM (3/4''), APARENTE - FORNECIMENTO E INSTALAÇÃO. AF_11/2016</t>
  </si>
  <si>
    <t xml:space="preserve">96995</t>
  </si>
  <si>
    <t xml:space="preserve">97586</t>
  </si>
  <si>
    <t xml:space="preserve">LUMINÁRIA TIPO CALHA, DE SOBREPOR, COM 2 LÂMPADAS TUBULARES FLUORESCENTES DE 36 W, COM REATOR DE PARTIDA RÁPIDA - FORNECIMENTO E INSTALAÇÃO. AF_02/2020</t>
  </si>
  <si>
    <t xml:space="preserve">98441</t>
  </si>
  <si>
    <t xml:space="preserve">PAREDE DE MADEIRA COMPENSADA PARA CONSTRUÇÃO TEMPORÁRIA EM CHAPA SIMPLES, EXTERNA, COM ÁREA LÍQUIDA MAIOR OU IGUAL A 6 M², SEM VÃO. AF_05/2018</t>
  </si>
  <si>
    <t xml:space="preserve">98442</t>
  </si>
  <si>
    <t xml:space="preserve">PAREDE DE MADEIRA COMPENSADA PARA CONSTRUÇÃO TEMPORÁRIA EM CHAPA SIMPLES, EXTERNA, COM ÁREA LÍQUIDA MENOR QUE 6 M², SEM VÃO. AF_05/2018</t>
  </si>
  <si>
    <t xml:space="preserve">98445</t>
  </si>
  <si>
    <t xml:space="preserve">PAREDE DE MADEIRA COMPENSADA PARA CONSTRUÇÃO TEMPORÁRIA EM CHAPA SIMPLES, EXTERNA, COM ÁREA LÍQUIDA MAIOR OU IGUAL A 6 M², COM VÃO. AF_05/2018</t>
  </si>
  <si>
    <t xml:space="preserve">98446</t>
  </si>
  <si>
    <t xml:space="preserve">PAREDE DE MADEIRA COMPENSADA PARA CONSTRUÇÃO TEMPORÁRIA EM CHAPA SIMPLES, EXTERNA, COM ÁREA LÍQUIDA MENOR QUE 6 M², COM VÃO. AF_05/2018</t>
  </si>
  <si>
    <t xml:space="preserve">101165</t>
  </si>
  <si>
    <t xml:space="preserve">ALVENARIA DE EMBASAMENTO COM BLOCO ESTRUTURAL DE CONCRETO, DE 14X19X29CM E ARGAMASSA DE ASSENTAMENTO COM PREPARO EM BETONEIRA. AF_05/2020</t>
  </si>
  <si>
    <t xml:space="preserve">3080</t>
  </si>
  <si>
    <t xml:space="preserve">FECHADURA ESPELHO PARA PORTA EXTERNA, EM ACO INOX (MAQUINA, TESTA E CONTRA-TESTA) E EM ZAMAC (MACANETA, LINGUETA E TRINCOS) COM ACABAMENTO CROMADO, MAQUINA DE 40 MM, INCLUINDO CHAVE TIPO CILINDRO</t>
  </si>
  <si>
    <t xml:space="preserve">CJ</t>
  </si>
  <si>
    <t xml:space="preserve">3097</t>
  </si>
  <si>
    <t xml:space="preserve">FECHADURA ROSETA REDONDA PARA PORTA DE BANHEIRO, EM ACO INOX (MAQUINA, TESTA E CONTRA-TESTA) E EM ZAMAC (MACANETA, LINGUETA E TRINCOS) COM ACABAMENTO CROMADO, MAQUINA DE 40 MM, INCLUINDO CHAVE TIPO TRANQUETA</t>
  </si>
  <si>
    <t xml:space="preserve">10886</t>
  </si>
  <si>
    <t xml:space="preserve">EXTINTOR DE INCENDIO PORTATIL COM CARGA DE AGUA PRESSURIZADA DE 10 L, CLASSE A</t>
  </si>
  <si>
    <t xml:space="preserve">10891</t>
  </si>
  <si>
    <t xml:space="preserve">EXTINTOR DE INCENDIO PORTATIL COM CARGA DE PO QUIMICO SECO (PQS) DE 4 KG, CLASSE BC</t>
  </si>
  <si>
    <t xml:space="preserve">11587</t>
  </si>
  <si>
    <t xml:space="preserve">FORRO DE PVC LISO, BRANCO, REGUA DE 10 CM, ESPESSURA DE 8 MM A 10 MM (COM COLOCACAO / SEM ESTRUTURA METALICA)</t>
  </si>
  <si>
    <t xml:space="preserve">86888</t>
  </si>
  <si>
    <t xml:space="preserve">VASO SANITÁRIO SIFONADO COM CAIXA ACOPLADA LOUÇA BRANCA - FORNECIMENTO E INSTALAÇÃO. AF_01/2020</t>
  </si>
  <si>
    <t xml:space="preserve">86934</t>
  </si>
  <si>
    <t xml:space="preserve">BANCADA DE MÁRMORE SINTÉTICO 120 X 60CM, COM CUBA INTEGRADA, INCLUSO SIFÃO TIPO FLEXÍVEL EM PVC, VÁLVULA EM PLÁSTICO CROMADO TIPO AMERICANA E TORNEIRA CROMADA LONGA, DE PAREDE, PADRÃO POPULAR - FORNECIMENTO E INSTALAÇÃO. AF_01/2020</t>
  </si>
  <si>
    <t xml:space="preserve">86943</t>
  </si>
  <si>
    <t xml:space="preserve">87548</t>
  </si>
  <si>
    <t xml:space="preserve">MASSA ÚNICA, PARA RECEBIMENTO DE PINTURA, EM ARGAMASSA TRAÇO 1:2:8, PREPARO MANUAL, APLICADA MANUALMENTE EM FACES INTERNAS DE PAREDES, ESPESSURA DE 10MM, COM EXECUÇÃO DE TALISCAS. AF_06/2014</t>
  </si>
  <si>
    <t xml:space="preserve">87877</t>
  </si>
  <si>
    <t xml:space="preserve">CHAPISCO APLICADO EM ALVENARIAS E ESTRUTURAS DE CONCRETO INTERNAS, COM ROLO PARA TEXTURA ACRÍLICA.  ARGAMASSA INDUSTRIALIZADA COM PREPARO EM MISTURADOR 300 KG. AF_06/2014</t>
  </si>
  <si>
    <t xml:space="preserve">89171</t>
  </si>
  <si>
    <t xml:space="preserve">(COMPOSIÇÃO REPRESENTATIVA) DO SERVIÇO DE REVESTIMENTO CERÂMICO PARA PISO COM PLACAS TIPO ESMALTADA EXTRA DE DIMENSÕES 35X35 CM, PARA EDIFICAÇÃO HABITACIONAL UNIFAMILIAR (CASA) E EDIFICAÇÃO PÚBLICA PADRÃO. AF_11/2014</t>
  </si>
  <si>
    <t xml:space="preserve">89173</t>
  </si>
  <si>
    <t xml:space="preserve"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</si>
  <si>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89482</t>
  </si>
  <si>
    <t xml:space="preserve">CAIXA SIFONADA, PVC, DN 100 X 100 X 50 MM, FORNECIDA E INSTALADA EM RAMAIS DE ENCAMINHAMENTO DE ÁGUA PLUVIAL. AF_12/2014</t>
  </si>
  <si>
    <t xml:space="preserve">89711</t>
  </si>
  <si>
    <t xml:space="preserve">TUBO PVC, SERIE NORMAL, ESGOTO PREDIAL, DN 40 MM, FORNECIDO E INSTALADO EM RAMAL DE DESCARGA OU RAMAL DE ESGOTO SANITÁRIO. AF_12/2014</t>
  </si>
  <si>
    <t xml:space="preserve">89712</t>
  </si>
  <si>
    <t xml:space="preserve">TUBO PVC, SERIE NORMAL, ESGOTO PREDIAL, DN 50 MM, FORNECIDO E INSTALADO EM RAMAL DE DESCARGA OU RAMAL DE ESGOTO SANITÁRIO. AF_12/2014</t>
  </si>
  <si>
    <t xml:space="preserve">89714</t>
  </si>
  <si>
    <t xml:space="preserve">TUBO PVC, SERIE NORMAL, ESGOTO PREDIAL, DN 100 MM, FORNECIDO E INSTALADO EM RAMAL DE DESCARGA OU RAMAL DE ESGOTO SANITÁRIO. AF_12/2014</t>
  </si>
  <si>
    <t xml:space="preserve">89724</t>
  </si>
  <si>
    <t xml:space="preserve">JOELHO 90 GRAUS, PVC, SERIE NORMAL, ESGOTO PREDIAL, DN 40 MM, JUNTA SOLDÁVEL, FORNECIDO E INSTALADO EM RAMAL DE DESCARGA OU RAMAL DE ESGOTO SANITÁRIO. AF_12/2014</t>
  </si>
  <si>
    <t xml:space="preserve">89726</t>
  </si>
  <si>
    <t xml:space="preserve">JOELHO 45 GRAUS, PVC, SERIE NORMAL, ESGOTO PREDIAL, DN 40 MM, JUNTA SOLDÁVEL, FORNECIDO E INSTALADO EM RAMAL DE DESCARGA OU RAMAL DE ESGOTO SANITÁRIO. AF_12/2014</t>
  </si>
  <si>
    <t xml:space="preserve">89731</t>
  </si>
  <si>
    <t xml:space="preserve">JOELHO 90 GRAUS, PVC, SERIE NORMAL, ESGOTO PREDIAL, DN 50 MM, JUNTA ELÁSTICA, FORNECIDO E INSTALADO EM RAMAL DE DESCARGA OU RAMAL DE ESGOTO SANITÁRIO. AF_12/2014</t>
  </si>
  <si>
    <t xml:space="preserve">89748</t>
  </si>
  <si>
    <t xml:space="preserve">CURVA CURTA 90 GRAUS, PVC, SERIE NORMAL, ESGOTO PREDIAL, DN 100 MM, JUNTA ELÁSTICA, FORNECIDO E INSTALADO EM RAMAL DE DESCARGA OU RAMAL DE ESGOTO SANITÁRIO. AF_12/2014</t>
  </si>
  <si>
    <t xml:space="preserve">89784</t>
  </si>
  <si>
    <t xml:space="preserve">TE, PVC, SERIE NORMAL, ESGOTO PREDIAL, DN 50 X 50 MM, JUNTA ELÁSTICA, FORNECIDO E INSTALADO EM RAMAL DE DESCARGA OU RAMAL DE ESGOTO SANITÁRIO. AF_12/2014</t>
  </si>
  <si>
    <t xml:space="preserve">89796</t>
  </si>
  <si>
    <t xml:space="preserve">TE, PVC, SERIE NORMAL, ESGOTO PREDIAL, DN 100 X 100 MM, JUNTA ELÁSTICA, FORNECIDO E INSTALADO EM RAMAL DE DESCARGA OU RAMAL DE ESGOTO SANITÁRIO. AF_12/2014</t>
  </si>
  <si>
    <t xml:space="preserve">89957</t>
  </si>
  <si>
    <t xml:space="preserve">PONTO DE CONSUMO TERMINAL DE ÁGUA FRIA (SUBRAMAL) COM TUBULAÇÃO DE PVC, DN 25 MM, INSTALADO EM RAMAL DE ÁGUA, INCLUSOS RASGO E CHUMBAMENTO EM ALVENARIA. AF_12/2014</t>
  </si>
  <si>
    <t xml:space="preserve">90443</t>
  </si>
  <si>
    <t xml:space="preserve">RASGO EM ALVENARIA PARA RAMAIS/ DISTRIBUIÇÃO COM DIAMETROS MENORES OU IGUAIS A 40 MM. AF_05/2015</t>
  </si>
  <si>
    <t xml:space="preserve">90466</t>
  </si>
  <si>
    <t xml:space="preserve">CHUMBAMENTO LINEAR EM ALVENARIA PARA RAMAIS/DISTRIBUIÇÃO COM DIÂMETROS MENORES OU IGUAIS A 40 MM. AF_05/2015</t>
  </si>
  <si>
    <t xml:space="preserve">90820</t>
  </si>
  <si>
    <t xml:space="preserve">PORTA DE MADEIRA PARA PINTURA, SEMI-OCA (LEVE OU MÉDIA), 60X210CM, ESPESSURA DE 3,5CM, INCLUSO DOBRADIÇAS - FORNECIMENTO E INSTALAÇÃO. AF_12/2019</t>
  </si>
  <si>
    <t xml:space="preserve">90822</t>
  </si>
  <si>
    <t xml:space="preserve">PORTA DE MADEIRA PARA PINTURA, SEMI-OCA (LEVE OU MÉDIA), 80X210CM, ESPESSURA DE 3,5CM, INCLUSO DOBRADIÇAS - FORNECIMENTO E INSTALAÇÃO. AF_12/2019</t>
  </si>
  <si>
    <t xml:space="preserve">91911</t>
  </si>
  <si>
    <t xml:space="preserve">CURVA 90 GRAUS PARA ELETRODUTO, PVC, ROSCÁVEL, DN 20 MM (1/2"), PARA CIRCUITOS TERMINAIS, INSTALADA EM PAREDE - FORNECIMENTO E INSTALAÇÃO. AF_12/2015</t>
  </si>
  <si>
    <t xml:space="preserve">91926</t>
  </si>
  <si>
    <t xml:space="preserve">CABO DE COBRE FLEXÍVEL ISOLADO, 2,5 MM², ANTI-CHAMA 450/750 V, PARA CIRCUITOS TERMINAIS - FORNECIMENTO E INSTALAÇÃO. AF_12/2015</t>
  </si>
  <si>
    <t xml:space="preserve">91928</t>
  </si>
  <si>
    <t xml:space="preserve">CABO DE COBRE FLEXÍVEL ISOLADO, 4 MM², ANTI-CHAMA 450/750 V, PARA CIRCUITOS TERMINAIS - FORNECIMENTO E INSTALAÇÃO. AF_12/2015</t>
  </si>
  <si>
    <t xml:space="preserve">91937</t>
  </si>
  <si>
    <t xml:space="preserve">CAIXA OCTOGONAL 3" X 3", PVC, INSTALADA EM LAJE - FORNECIMENTO E INSTALAÇÃO. AF_12/2015</t>
  </si>
  <si>
    <t xml:space="preserve">91945</t>
  </si>
  <si>
    <t xml:space="preserve">SUPORTE PARAFUSADO COM PLACA DE ENCAIXE 4" X 2" ALTO (2,00 M DO PISO) PARA PONTO ELÉTRICO - FORNECIMENTO E INSTALAÇÃO. AF_12/2015</t>
  </si>
  <si>
    <t xml:space="preserve">92000</t>
  </si>
  <si>
    <t xml:space="preserve">TOMADA BAIXA DE EMBUTIR (1 MÓDULO), 2P+T 10 A, INCLUINDO SUPORTE E PLACA - FORNECIMENTO E INSTALAÇÃO. AF_12/2015</t>
  </si>
  <si>
    <t xml:space="preserve">92008</t>
  </si>
  <si>
    <t xml:space="preserve">TOMADA BAIXA DE EMBUTIR (2 MÓDULOS), 2P+T 10 A, INCLUINDO SUPORTE E PLACA - FORNECIMENTO E INSTALAÇÃO. AF_12/2015</t>
  </si>
  <si>
    <t xml:space="preserve">92981</t>
  </si>
  <si>
    <t xml:space="preserve">CABO DE COBRE FLEXÍVEL ISOLADO, 16 MM², ANTI-CHAMA 450/750 V, PARA DISTRIBUIÇÃO - FORNECIMENTO E INSTALAÇÃO. AF_12/2015</t>
  </si>
  <si>
    <t xml:space="preserve">95811</t>
  </si>
  <si>
    <t xml:space="preserve">CONDULETE DE PVC, TIPO LB, PARA ELETRODUTO DE PVC SOLDÁVEL DN 25 MM (3/4''), APARENTE - FORNECIMENTO E INSTALAÇÃO. AF_11/2016</t>
  </si>
  <si>
    <t xml:space="preserve">96985</t>
  </si>
  <si>
    <t xml:space="preserve">97593</t>
  </si>
  <si>
    <t xml:space="preserve">LUMINÁRIA TIPO SPOT, DE SOBREPOR, COM 1 LÂMPADA FLUORESCENTE DE 15 W, SEM REATOR - FORNECIMENTO E INSTALAÇÃO. AF_02/2020</t>
  </si>
  <si>
    <t xml:space="preserve">97611</t>
  </si>
  <si>
    <t xml:space="preserve">LÂMPADA COMPACTA FLUORESCENTE DE 15 W, BASE E27 - FORNECIMENTO E INSTALAÇÃO. AF_02/2020</t>
  </si>
  <si>
    <t xml:space="preserve">97612</t>
  </si>
  <si>
    <t xml:space="preserve">LÂMPADA COMPACTA FLUORESCENTE DE 20 W, BASE E27 - FORNECIMENTO E INSTALAÇÃO. AF_02/2020</t>
  </si>
  <si>
    <t xml:space="preserve">97886</t>
  </si>
  <si>
    <t xml:space="preserve">CAIXA ENTERRADA ELÉTRICA RETANGULAR, EM ALVENARIA COM TIJOLOS CERÂMICOS MACIÇOS, FUNDO COM BRITA, DIMENSÕES INTERNAS: 0,3X0,3X0,3 M. AF_12/2020</t>
  </si>
  <si>
    <t xml:space="preserve">97906</t>
  </si>
  <si>
    <t xml:space="preserve">CAIXA ENTERRADA HIDRÁULICA RETANGULAR, EM ALVENARIA COM BLOCOS DE CONCRETO, DIMENSÕES INTERNAS: 0,6X0,6X0,6 M PARA REDE DE ESGOTO. AF_12/2020</t>
  </si>
  <si>
    <t xml:space="preserve">98283</t>
  </si>
  <si>
    <t xml:space="preserve">CABO TELEFÔNICO CCI-50 4 PARES, SEM BLINDAGEM, INSTALADO EM DISTRIBUIÇÃO DE EDIFICAÇÃO RESIDENCIAL - FORNECIMENTO E INSTALAÇÃO. AF_11/2019</t>
  </si>
  <si>
    <t xml:space="preserve">98443</t>
  </si>
  <si>
    <t xml:space="preserve">PAREDE DE MADEIRA COMPENSADA PARA CONSTRUÇÃO TEMPORÁRIA EM CHAPA SIMPLES, INTERNA, COM ÁREA LÍQUIDA MAIOR OU IGUAL A 6 M², SEM VÃO. AF_05/2018</t>
  </si>
  <si>
    <t xml:space="preserve">98444</t>
  </si>
  <si>
    <t xml:space="preserve">PAREDE DE MADEIRA COMPENSADA PARA CONSTRUÇÃO TEMPORÁRIA EM CHAPA SIMPLES, INTERNA, COM ÁREA LÍQUIDA MENOR QUE 6 M², SEM VÃO. AF_05/2018</t>
  </si>
  <si>
    <t xml:space="preserve">98447</t>
  </si>
  <si>
    <t xml:space="preserve">PAREDE DE MADEIRA COMPENSADA PARA CONSTRUÇÃO TEMPORÁRIA EM CHAPA SIMPLES, INTERNA, COM ÁREA LÍQUIDA MAIOR OU IGUAL A 6 M², COM VÃO. AF_05/2018</t>
  </si>
  <si>
    <t xml:space="preserve">98448</t>
  </si>
  <si>
    <t xml:space="preserve">PAREDE DE MADEIRA COMPENSADA PARA CONSTRUÇÃO TEMPORÁRIA EM CHAPA SIMPLES, INTERNA, COM ÁREA LÍQUIDA MENOR QUE 6 M², COM VÃO. AF_05/2018</t>
  </si>
  <si>
    <t xml:space="preserve">100556</t>
  </si>
  <si>
    <t xml:space="preserve">CAIXA DE PASSAGEM PARA TELEFONE 15X15X10CM (SOBREPOR), FORNECIMENTO E INSTALACAO. AF_11/2019</t>
  </si>
  <si>
    <t xml:space="preserve">100665</t>
  </si>
  <si>
    <t xml:space="preserve">JANELA DE MADEIRA - CEDRINHO/ANGELIM OU EQUIVALENTE DA REGIÃO - DE ABRIR COM 4 FOLHAS (2 VENEZIANAS E 2 GUILHOTINAS PARA VIDRO), COM BATENTE, ALIZAR E FERRAGENS. EXCLUSIVE VIDROS, ACABAMENTO E CONTRAMARCO. FORNECIMENTO E INSTALAÇÃO. AF_12/2019</t>
  </si>
  <si>
    <t xml:space="preserve">101875</t>
  </si>
  <si>
    <t xml:space="preserve">QUADRO DE DISTRIBUIÇÃO DE ENERGIA EM CHAPA DE AÇO GALVANIZADO, DE EMBUTIR, COM BARRAMENTO TRIFÁSICO, PARA 12 DISJUNTORES DIN 100A - FORNECIMENTO E INSTALAÇÃO. AF_10/2020</t>
  </si>
  <si>
    <t xml:space="preserve">101891</t>
  </si>
  <si>
    <t xml:space="preserve">DISJUNTOR MONOPOLAR TIPO NEMA, CORRENTE NOMINAL DE 35 ATÉ 50A - FORNECIMENTO E INSTALAÇÃO. AF_10/2020</t>
  </si>
  <si>
    <t xml:space="preserve">103328</t>
  </si>
  <si>
    <t xml:space="preserve">ALVENARIA DE VEDAÇÃO DE BLOCOS CERÂMICOS FURADOS NA HORIZONTAL DE 9X19X19 CM (ESPESSURA 9 CM) E ARGAMASSA DE ASSENTAMENTO COM PREPARO EM BETONEIRA. AF_12/2021</t>
  </si>
  <si>
    <t xml:space="preserve">37525</t>
  </si>
  <si>
    <t xml:space="preserve">TELA PLASTICA TECIDA LISTRADA BRANCA E LARANJA, TIPO GUARDA-CORPO, EM POLIETILENO MONOFILADO, ROLO 1,20 X 50 M (L X C)</t>
  </si>
  <si>
    <t xml:space="preserve">98102</t>
  </si>
  <si>
    <t xml:space="preserve">CAIXA DE GORDURA SIMPLES, CIRCULAR, EM CONCRETO PRÉ-MOLDADO, DIÂMETRO INTERNO = 0,4 M, ALTURA INTERNA = 0,4 M. AF_12/2020</t>
  </si>
  <si>
    <t xml:space="preserve">101876</t>
  </si>
  <si>
    <t xml:space="preserve">QUADRO DE DISTRIBUIÇÃO DE ENERGIA EM PVC, DE EMBUTIR, SEM BARRAMENTO, PARA 6 DISJUNTORES - FORNECIMENTO E INSTALAÇÃO. AF_10/2020</t>
  </si>
  <si>
    <t xml:space="preserve">3659</t>
  </si>
  <si>
    <t xml:space="preserve">JUNCAO SIMPLES, PVC, DN 100 X 50 MM, SERIE NORMAL PARA ESGOTO PREDIAL</t>
  </si>
  <si>
    <t xml:space="preserve">3670</t>
  </si>
  <si>
    <t xml:space="preserve">JUNCAO SIMPLES, PVC, 45 GRAUS, DN 100 X 100 MM, SERIE NORMAL PARA ESGOTO PREDIAL</t>
  </si>
  <si>
    <t xml:space="preserve">11697</t>
  </si>
  <si>
    <t xml:space="preserve">MICTORIO COLETIVO ACO INOX (AISI 304), E = 0,8 MM, DE *100 X 40 X 30* CM (C X A X P)</t>
  </si>
  <si>
    <t xml:space="preserve">11712</t>
  </si>
  <si>
    <t xml:space="preserve">CAIXA SIFONADA, PVC, 150 X 150 X 50 MM, COM GRELHA QUADRADA, BRANCA (NBR 5688)</t>
  </si>
  <si>
    <t xml:space="preserve">21112</t>
  </si>
  <si>
    <t xml:space="preserve">VALVULA DE DESCARGA EM METAL CROMADO PARA MICTORIO COM ACIONAMENTO POR PRESSAO E FECHAMENTO AUTOMATICO</t>
  </si>
  <si>
    <t xml:space="preserve">43777</t>
  </si>
  <si>
    <t xml:space="preserve">PORTA DE MADEIRA, FOLHA LEVE (NBR 15930), DE 600 X 2100 MM, E = 35 MM, NUCLEO COLMEIA, CAPA LISA EM HDF, ACABAMENTO MELAMINICO EM PADRAO MADEIRA</t>
  </si>
  <si>
    <t xml:space="preserve">87777</t>
  </si>
  <si>
    <t xml:space="preserve">EMBOÇO OU MASSA ÚNICA EM ARGAMASSA TRAÇO 1:2:8, PREPARO MANUAL, APLICADA MANUALMENTE EM PANOS DE FACHADA COM PRESENÇA DE VÃOS, ESPESSURA DE 25 MM. AF_06/2014</t>
  </si>
  <si>
    <t xml:space="preserve">87903</t>
  </si>
  <si>
    <t xml:space="preserve">CHAPISCO APLICADO EM ALVENARIA (COM PRESENÇA DE VÃOS) E ESTRUTURAS DE CONCRETO DE FACHADA, COM ROLO PARA TEXTURA ACRÍLICA.  ARGAMASSA INDUSTRIALIZADA COM PREPARO EM MISTURADOR 300 KG. AF_06/2014</t>
  </si>
  <si>
    <t xml:space="preserve">89709</t>
  </si>
  <si>
    <t xml:space="preserve">RALO SIFONADO, PVC, DN 100 X 40 MM, JUNTA SOLDÁVEL, FORNECIDO E INSTALADO EM RAMAL DE DESCARGA OU EM RAMAL DE ESGOTO SANITÁRIO. AF_12/2014</t>
  </si>
  <si>
    <t xml:space="preserve">89970</t>
  </si>
  <si>
    <t xml:space="preserve">KIT DE REGISTRO DE PRESSÃO BRUTO DE LATÃO ¾", INCLUSIVE CONEXÕES, ROSCÁVEL, INSTALADO EM RAMAL DE ÁGUA FRIA - FORNECIMENTO E INSTALAÇÃO. AF_12/2014</t>
  </si>
  <si>
    <t xml:space="preserve">91305</t>
  </si>
  <si>
    <t xml:space="preserve">FECHADURA DE EMBUTIR PARA PORTA DE BANHEIRO, COMPLETA, ACABAMENTO PADRÃO POPULAR, INCLUSO EXECUÇÃO DE FURO - FORNECIMENTO E INSTALAÇÃO. AF_12/2019</t>
  </si>
  <si>
    <t xml:space="preserve">91863</t>
  </si>
  <si>
    <t xml:space="preserve">ELETRODUTO RÍGIDO ROSCÁVEL, PVC, DN 25 MM (3/4"), PARA CIRCUITOS TERMINAIS, INSTALADO EM FORRO - FORNECIMENTO E INSTALAÇÃO. AF_12/2015</t>
  </si>
  <si>
    <t xml:space="preserve">91871</t>
  </si>
  <si>
    <t xml:space="preserve">ELETRODUTO RÍGIDO ROSCÁVEL, PVC, DN 25 MM (3/4"), PARA CIRCUITOS TERMINAIS, INSTALADO EM PAREDE - FORNECIMENTO E INSTALAÇÃO. AF_12/2015</t>
  </si>
  <si>
    <t xml:space="preserve">91875</t>
  </si>
  <si>
    <t xml:space="preserve">LUVA PARA ELETRODUTO, PVC, ROSCÁVEL, DN 25 MM (3/4"), PARA CIRCUITOS TERMINAIS, INSTALADA EM FORRO - FORNECIMENTO E INSTALAÇÃO. AF_12/2015</t>
  </si>
  <si>
    <t xml:space="preserve">91882</t>
  </si>
  <si>
    <t xml:space="preserve">LUVA PARA ELETRODUTO, PVC, ROSCÁVEL, DN 20 MM (1/2"), PARA CIRCUITOS TERMINAIS, INSTALADA EM PAREDE - FORNECIMENTO E INSTALAÇÃO. AF_12/2015</t>
  </si>
  <si>
    <t xml:space="preserve">91890</t>
  </si>
  <si>
    <t xml:space="preserve">CURVA 90 GRAUS PARA ELETRODUTO, PVC, ROSCÁVEL, DN 25 MM (3/4"), PARA CIRCUITOS TERMINAIS, INSTALADA EM FORRO - FORNECIMENTO E INSTALAÇÃO. AF_12/2015</t>
  </si>
  <si>
    <t xml:space="preserve">91959</t>
  </si>
  <si>
    <t xml:space="preserve">INTERRUPTOR SIMPLES (2 MÓDULOS), 10A/250V, INCLUINDO SUPORTE E PLACA - FORNECIMENTO E INSTALAÇÃO. AF_12/2015</t>
  </si>
  <si>
    <t xml:space="preserve">91967</t>
  </si>
  <si>
    <t xml:space="preserve">INTERRUPTOR SIMPLES (3 MÓDULOS), 10A/250V, INCLUINDO SUPORTE E PLACA - FORNECIMENTO E INSTALAÇÃO. AF_12/2015</t>
  </si>
  <si>
    <t xml:space="preserve">98679</t>
  </si>
  <si>
    <t xml:space="preserve">PISO CIMENTADO, TRAÇO 1:3 (CIMENTO E AREIA), ACABAMENTO LISO, ESPESSURA 2,0 CM, PREPARO MECÂNICO DA ARGAMASSA. AF_09/2020</t>
  </si>
  <si>
    <t xml:space="preserve">100860</t>
  </si>
  <si>
    <t xml:space="preserve">CHUVEIRO ELÉTRICO COMUM CORPO PLÁSTICO, TIPO DUCHA ? FORNECIMENTO E INSTALAÇÃO. AF_01/2020</t>
  </si>
  <si>
    <t xml:space="preserve">5795</t>
  </si>
  <si>
    <t xml:space="preserve">MARTELETE OU ROMPEDOR PNEUMÁTICO MANUAL, 28 KG, COM SILENCIADOR - CHP DIURNO. AF_07/2016</t>
  </si>
  <si>
    <t xml:space="preserve">5952</t>
  </si>
  <si>
    <t xml:space="preserve">MARTELETE OU ROMPEDOR PNEUMÁTICO MANUAL, 28 KG, COM SILENCIADOR - CHI DIURNO. AF_07/2016</t>
  </si>
  <si>
    <t xml:space="preserve">88256</t>
  </si>
  <si>
    <t xml:space="preserve">AZULEJISTA OU LADRILHISTA COM ENCARGOS COMPLEMENTARES</t>
  </si>
  <si>
    <t xml:space="preserve">88309</t>
  </si>
  <si>
    <t xml:space="preserve">PEDREIRO COM ENCARGOS COMPLEMENTARES</t>
  </si>
  <si>
    <t xml:space="preserve">88269</t>
  </si>
  <si>
    <t xml:space="preserve">GESSEIRO COM ENCARGOS COMPLEMENTARES</t>
  </si>
  <si>
    <t xml:space="preserve">88264</t>
  </si>
  <si>
    <t xml:space="preserve">ELETRICISTA COM ENCARGOS COMPLEMENTARES</t>
  </si>
  <si>
    <t xml:space="preserve">88267</t>
  </si>
  <si>
    <t xml:space="preserve">ENCANADOR OU BOMBEIRO HIDRÁULICO COM ENCARGOS COMPLEMENTARES</t>
  </si>
  <si>
    <t xml:space="preserve">6189</t>
  </si>
  <si>
    <t xml:space="preserve">TABUA DE MADEIRA NAO APARELHADA *2,5 X 30* CM, CEDRINHO OU EQUIVALENTE DA REGIAO</t>
  </si>
  <si>
    <t xml:space="preserve">21138</t>
  </si>
  <si>
    <t xml:space="preserve">MOURAO ROLICO DE MADEIRA TRATADA, D = 8 A 11 CM, H = 2,20 M, EM EUCALIPTO OU EQUIVALENTE DA REGIAO (PARA CERCA)</t>
  </si>
  <si>
    <t xml:space="preserve">5631</t>
  </si>
  <si>
    <t xml:space="preserve">ESCAVADEIRA HIDRÁULICA SOBRE ESTEIRAS, CAÇAMBA 0,80 M3, PESO OPERACIONAL 17 T, POTENCIA BRUTA 111 HP - CHP DIURNO. AF_06/2014</t>
  </si>
  <si>
    <t xml:space="preserve">5632</t>
  </si>
  <si>
    <t xml:space="preserve">ESCAVADEIRA HIDRÁULICA SOBRE ESTEIRAS, CAÇAMBA 0,80 M3, PESO OPERACIONAL 17 T, POTENCIA BRUTA 111 HP - CHI DIURNO. AF_06/2014</t>
  </si>
  <si>
    <t xml:space="preserve">91277</t>
  </si>
  <si>
    <t xml:space="preserve">PLACA VIBRATÓRIA REVERSÍVEL COM MOTOR 4 TEMPOS A GASOLINA, FORÇA CENTRÍFUGA DE 25 KN (2500 KGF), POTÊNCIA 5,5 CV - CHP DIURNO. AF_08/2015</t>
  </si>
  <si>
    <t xml:space="preserve">88325</t>
  </si>
  <si>
    <t xml:space="preserve">VIDRACEIRO COM ENCARGOS COMPLEMENTARES</t>
  </si>
  <si>
    <t xml:space="preserve">94968</t>
  </si>
  <si>
    <t xml:space="preserve">CONCRETO MAGRO PARA LASTRO, TRAÇO 1:4,5:4,5 (EM MASSA SECA DE CIMENTO/ AREIA MÉDIA/ BRITA 1) - PREPARO MECÂNICO COM BETONEIRA 600 L. AF_05/2021</t>
  </si>
  <si>
    <t xml:space="preserve">90586</t>
  </si>
  <si>
    <t xml:space="preserve">VIBRADOR DE IMERSÃO, DIÂMETRO DE PONTEIRA 45MM, MOTOR ELÉTRICO TRIFÁSICO POTÊNCIA DE 2 CV - CHP DIURNO. AF_06/2015</t>
  </si>
  <si>
    <t xml:space="preserve">90587</t>
  </si>
  <si>
    <t xml:space="preserve">VIBRADOR DE IMERSÃO, DIÂMETRO DE PONTEIRA 45MM, MOTOR ELÉTRICO TRIFÁSICO POTÊNCIA DE 2 CV - CHI DIURNO. AF_06/2015</t>
  </si>
  <si>
    <t xml:space="preserve">94963</t>
  </si>
  <si>
    <t xml:space="preserve">CONCRETO FCK = 15MPA, TRAÇO 1:3,4:3,5 (EM MASSA SECA DE CIMENTO/ AREIA MÉDIA/ BRITA 1) - PREPARO MECÂNICO COM BETONEIRA 400 L. AF_05/2021</t>
  </si>
  <si>
    <t xml:space="preserve">2692</t>
  </si>
  <si>
    <t xml:space="preserve">DESMOLDANTE PROTETOR PARA FORMAS DE MADEIRA, DE BASE OLEOSA EMULSIONADA EM AGUA</t>
  </si>
  <si>
    <t xml:space="preserve">L</t>
  </si>
  <si>
    <t xml:space="preserve">4517</t>
  </si>
  <si>
    <t xml:space="preserve">SARRAFO DE MADEIRA NAO APARELHADA *2,5 X 7,5* CM (1 X 3 ") PINUS, MISTA OU EQUIVALENTE DA REGIAO</t>
  </si>
  <si>
    <t xml:space="preserve">5073</t>
  </si>
  <si>
    <t xml:space="preserve">PREGO DE ACO POLIDO COM CABECA 17 X 24 (2 1/4 X 11)</t>
  </si>
  <si>
    <t xml:space="preserve">5074</t>
  </si>
  <si>
    <t xml:space="preserve">PREGO DE ACO POLIDO COM CABECA 15 X 18 (1 1/2 X 13)</t>
  </si>
  <si>
    <t xml:space="preserve">40304</t>
  </si>
  <si>
    <t xml:space="preserve">PREGO DE ACO POLIDO COM CABECA DUPLA 17 X 27 (2 1/2 X 11)</t>
  </si>
  <si>
    <t xml:space="preserve">39017</t>
  </si>
  <si>
    <t xml:space="preserve">ESPACADOR / DISTANCIADOR CIRCULAR COM ENTRADA LATERAL, EM PLASTICO, PARA VERGALHAO *4,2 A 12,5* MM, COBRIMENTO 20 MM</t>
  </si>
  <si>
    <t xml:space="preserve">43132</t>
  </si>
  <si>
    <t xml:space="preserve">ARAME RECOZIDO 16 BWG, D = 1,65 MM (0,016 KG/M) OU 18 BWG, D = 1,25 MM (0,01 KG/M)</t>
  </si>
  <si>
    <t xml:space="preserve">88238</t>
  </si>
  <si>
    <t xml:space="preserve">AJUDANTE DE ARMADOR COM ENCARGOS COMPLEMENTARES</t>
  </si>
  <si>
    <t xml:space="preserve">88245</t>
  </si>
  <si>
    <t xml:space="preserve">ARMADOR COM ENCARGOS COMPLEMENTARES</t>
  </si>
  <si>
    <t xml:space="preserve">92793</t>
  </si>
  <si>
    <t xml:space="preserve">CORTE E DOBRA DE AÇO CA-50, DIÂMETRO DE 8,0 MM, UTILIZADO EM ESTRUTURAS DIVERSAS, EXCETO LAJES. AF_12/2015</t>
  </si>
  <si>
    <t xml:space="preserve">94971</t>
  </si>
  <si>
    <t xml:space="preserve">CONCRETO FCK = 25MPA, TRAÇO 1:2,3:2,7 (EM MASSA SECA DE CIMENTO/ AREIA MÉDIA/ BRITA 1) - PREPARO MECÂNICO COM BETONEIRA 600 L. AF_05/2021</t>
  </si>
  <si>
    <t xml:space="preserve">SEARQ_SINAPI_INS_39746</t>
  </si>
  <si>
    <t xml:space="preserve">CHUMBADOR DE ACO, 3/4" X 600 MM, PARA POSTES DE ACO COM BASE, INCLUSO PORCA E ARRUELA</t>
  </si>
  <si>
    <t xml:space="preserve">1c</t>
  </si>
  <si>
    <t xml:space="preserve">ACETILENO (RECARGA PARA CILINDRO DE CONJUNTO OXICORTE GRANDE)</t>
  </si>
  <si>
    <t xml:space="preserve">2c</t>
  </si>
  <si>
    <t xml:space="preserve">OXIGENIO, RECARGA PARA CILINDRO DE CONJUNTO OXICORTE GRANDE</t>
  </si>
  <si>
    <t xml:space="preserve">10997</t>
  </si>
  <si>
    <t xml:space="preserve">ELETRODO REVESTIDO AWS - E7018, DIAMETRO IGUAL A 4,00 MM</t>
  </si>
  <si>
    <t xml:space="preserve">1333</t>
  </si>
  <si>
    <t xml:space="preserve">CHAPA DE ACO GROSSA, ASTM A36, E = 1/2 " (12,70 MM) 99,59 KG/M2</t>
  </si>
  <si>
    <t xml:space="preserve">43082</t>
  </si>
  <si>
    <t xml:space="preserve">PERFIL "I" DE ACO LAMINADO, ABAS PARALELAS, "W", QUALQUER BITOLA</t>
  </si>
  <si>
    <t xml:space="preserve">SEARQ_FRETE_ACO</t>
  </si>
  <si>
    <t xml:space="preserve">FRETE DE AÇO, ENTRE JOÃO PESSOA E JACARAÚ - POR KG</t>
  </si>
  <si>
    <t xml:space="preserve">92716</t>
  </si>
  <si>
    <t xml:space="preserve">APARELHO PARA CORTE E SOLDA OXI-ACETILENO SOBRE RODAS, INCLUSIVE CILINDROS E MAÇARICOS - CHP DIURNO. AF_12/2015</t>
  </si>
  <si>
    <t xml:space="preserve">95139</t>
  </si>
  <si>
    <t xml:space="preserve">TALHA MANUAL DE CORRENTE, CAPACIDADE DE 2 TON. COM ELEVAÇÃO DE 3 M - CHP DIURNO. AF_07/2016</t>
  </si>
  <si>
    <t xml:space="preserve">88240</t>
  </si>
  <si>
    <t xml:space="preserve">AJUDANTE DE ESTRUTURA METÁLICA COM ENCARGOS COMPLEMENTARES</t>
  </si>
  <si>
    <t xml:space="preserve">88317</t>
  </si>
  <si>
    <t xml:space="preserve">SOLDADOR COM ENCARGOS COMPLEMENTARES</t>
  </si>
  <si>
    <t xml:space="preserve">100716</t>
  </si>
  <si>
    <t xml:space="preserve">JATEAMENTO ABRASIVO COM GRANALHA DE AÇO EM PERFIL METÁLICO EM FÁBRICA. AF_01/2020</t>
  </si>
  <si>
    <t xml:space="preserve">100719</t>
  </si>
  <si>
    <t xml:space="preserve">PINTURA COM TINTA ALQUÍDICA DE FUNDO (TIPO ZARCÃO) PULVERIZADA SOBRE PERFIL METÁLICO EXECUTADO EM FÁBRICA (POR DEMÃO). AF_01/2020_P</t>
  </si>
  <si>
    <t xml:space="preserve">88393</t>
  </si>
  <si>
    <t xml:space="preserve">MISTURADOR DE ARGAMASSA, EIXO HORIZONTAL, CAPACIDADE DE MISTURA 600 KG, MOTOR ELÉTRICO POTÊNCIA 7,5 CV - CHP DIURNO. AF_06/2014</t>
  </si>
  <si>
    <t xml:space="preserve">SEARQ_SICRO_E9064_CHP</t>
  </si>
  <si>
    <t xml:space="preserve">Transportador manual gerica com capacidade de 180 l - CHP</t>
  </si>
  <si>
    <t xml:space="preserve">SEARQ_SICRO_E9064_CHI</t>
  </si>
  <si>
    <t xml:space="preserve">Transportador manual gerica com capacidade de 180 l - CHI</t>
  </si>
  <si>
    <t xml:space="preserve">134</t>
  </si>
  <si>
    <t xml:space="preserve">GRAUTE CIMENTICIO PARA USO GERAL</t>
  </si>
  <si>
    <t xml:space="preserve">4777</t>
  </si>
  <si>
    <t xml:space="preserve">CANTONEIRA ACO ABAS IGUAIS (QUALQUER BITOLA), ESPESSURA ENTRE 1/8" E 1/4"</t>
  </si>
  <si>
    <t xml:space="preserve">4460</t>
  </si>
  <si>
    <t xml:space="preserve">SARRAFO DE MADEIRA NAO APARELHADA *2,5 X 10 CM, MACARANDUBA, ANGELIM OU EQUIVALENTE DA REGIAO</t>
  </si>
  <si>
    <t xml:space="preserve">94964</t>
  </si>
  <si>
    <t xml:space="preserve">CONCRETO FCK = 20MPA, TRAÇO 1:2,7:3 (CIMENTO/ AREIA MÉDIA/ BRITA 1)  - PREPARO MECÂNICO COM BETONEIRA 400 L. AF_07/2016</t>
  </si>
  <si>
    <t xml:space="preserve">1379</t>
  </si>
  <si>
    <t xml:space="preserve">CIMENTO PORTLAND COMPOSTO CP II-32</t>
  </si>
  <si>
    <t xml:space="preserve">7334</t>
  </si>
  <si>
    <t xml:space="preserve">ADITIVO ADESIVO LIQUIDO PARA ARGAMASSAS DE REVESTIMENTOS CIMENTICIOS</t>
  </si>
  <si>
    <t xml:space="preserve">87301</t>
  </si>
  <si>
    <t xml:space="preserve">ARGAMASSA TRAÇO 1:4 (EM VOLUME DE CIMENTO E AREIA MÉDIA ÚMIDA) PARA CONTRAPISO, PREPARO MECÂNICO COM BETONEIRA 400 L. AF_08/2019</t>
  </si>
  <si>
    <t xml:space="preserve">3671</t>
  </si>
  <si>
    <t xml:space="preserve">JUNTA PLASTICA DE DILATACAO PARA PISOS, COR CINZA, 17 X 3 MM (ALTURA X ESPESSURA)</t>
  </si>
  <si>
    <t xml:space="preserve">87298</t>
  </si>
  <si>
    <t xml:space="preserve">ARGAMASSA TRAÇO 1:3 (CIMENTO E AREIA MÉDIA) PARA CONTRAPISO, PREPARO MECÂNICO COM BETONEIRA 400 L. AF_06/2014</t>
  </si>
  <si>
    <t xml:space="preserve">1287</t>
  </si>
  <si>
    <t xml:space="preserve">PISO EM CERAMICA ESMALTADA EXTRA, PEI MAIOR OU IGUAL A 4, FORMATO MENOR OU IGUAL A 2025 CM2</t>
  </si>
  <si>
    <t xml:space="preserve">34353</t>
  </si>
  <si>
    <t xml:space="preserve">ARGAMASSA COLANTE AC II</t>
  </si>
  <si>
    <t xml:space="preserve">34357</t>
  </si>
  <si>
    <t xml:space="preserve">REJUNTE CIMENTICIO, QUALQUER COR</t>
  </si>
  <si>
    <t xml:space="preserve">1381</t>
  </si>
  <si>
    <t xml:space="preserve">ARGAMASSA COLANTE AC I PARA CERAMICAS</t>
  </si>
  <si>
    <t xml:space="preserve">20232</t>
  </si>
  <si>
    <t xml:space="preserve">SOLEIRA EM GRANITO, POLIDO, TIPO ANDORINHA/ QUARTZ/ CASTELO/ CORUMBA OU OUTROS EQUIVALENTES DA REGIAO, L= *15* CM, E=  *2,0* CM</t>
  </si>
  <si>
    <t xml:space="preserve">37595</t>
  </si>
  <si>
    <t xml:space="preserve">ARGAMASSA COLANTE TIPO AC III</t>
  </si>
  <si>
    <t xml:space="preserve">88274</t>
  </si>
  <si>
    <t xml:space="preserve">MARMORISTA/GRANITEIRO COM ENCARGOS COMPLEMENTARES</t>
  </si>
  <si>
    <t xml:space="preserve">4718</t>
  </si>
  <si>
    <t xml:space="preserve">PEDRA BRITADA N. 2 (19 A 38 MM) POSTO PEDREIRA/FORNECEDOR, SEM FRETE</t>
  </si>
  <si>
    <t xml:space="preserve">4721</t>
  </si>
  <si>
    <t xml:space="preserve">PEDRA BRITADA N. 1 (9,5 a 19 MM) POSTO PEDREIRA/FORNECEDOR, SEM FRETE</t>
  </si>
  <si>
    <t xml:space="preserve">91278</t>
  </si>
  <si>
    <t xml:space="preserve">PLACA VIBRATÓRIA REVERSÍVEL COM MOTOR 4 TEMPOS A GASOLINA, FORÇA CENTRÍFUGA DE 25 KN (2500 KGF), POTÊNCIA 5,5 CV - CHI DIURNO. AF_08/2015</t>
  </si>
  <si>
    <t xml:space="preserve">370</t>
  </si>
  <si>
    <t xml:space="preserve">AREIA MEDIA - POSTO JAZIDA/FORNECEDOR (RETIRADO NA JAZIDA, SEM TRANSPORTE)</t>
  </si>
  <si>
    <t xml:space="preserve">4741</t>
  </si>
  <si>
    <t xml:space="preserve">PO DE PEDRA (POSTO PEDREIRA/FORNECEDOR, SEM FRETE)</t>
  </si>
  <si>
    <t xml:space="preserve">36170</t>
  </si>
  <si>
    <t xml:space="preserve">BLOQUETE/PISO INTERTRAVADO DE CONCRETO - MODELO ONDA/16 FACES/RETANGULAR/TIJOLINHO/PAVER/HOLANDES/PARALELEPIPEDO, *22 CM X 11* CM, E = 8 CM, RESISTENCIA DE 35 MPA (NBR 9781), COR NATURAL</t>
  </si>
  <si>
    <t xml:space="preserve">88260</t>
  </si>
  <si>
    <t xml:space="preserve">CALCETEIRO COM ENCARGOS COMPLEMENTARES</t>
  </si>
  <si>
    <t xml:space="preserve">91283</t>
  </si>
  <si>
    <t xml:space="preserve">CORTADORA DE PISO COM MOTOR 4 TEMPOS A GASOLINA, POTÊNCIA DE 13 HP, COM DISCO DE CORTE DIAMANTADO SEGMENTADO PARA CONCRETO, DIÂMETRO DE 350 MM, FURO DE 1" (14 X 1") - CHP DIURNO. AF_08/2015</t>
  </si>
  <si>
    <t xml:space="preserve">91285</t>
  </si>
  <si>
    <t xml:space="preserve">CORTADORA DE PISO COM MOTOR 4 TEMPOS A GASOLINA, POTÊNCIA DE 13 HP, COM DISCO DE CORTE DIAMANTADO SEGMENTADO PARA CONCRETO, DIÂMETRO DE 350 MM, FURO DE 1" (14 X 1") - CHI DIURNO. AF_08/2015</t>
  </si>
  <si>
    <t xml:space="preserve">38186</t>
  </si>
  <si>
    <t xml:space="preserve">PISO TATIL DE ALERTA OU DIRECIONAL, DE BORRACHA, COLORIDO, 25 X 25 CM, E = 12 MM, PARA ARGAMASSA</t>
  </si>
  <si>
    <t xml:space="preserve">4059</t>
  </si>
  <si>
    <t xml:space="preserve">MEIO-FIO OU GUIA DE CONCRETO, PRE-MOLDADO, COMP 1 M, *30 X 12/15* CM (H X L1/L2)</t>
  </si>
  <si>
    <t xml:space="preserve">88629</t>
  </si>
  <si>
    <t xml:space="preserve">ARGAMASSA TRAÇO 1:3 (CIMENTO E AREIA MÉDIA), PREPARO MANUAL. AF_08/2014</t>
  </si>
  <si>
    <t xml:space="preserve">142</t>
  </si>
  <si>
    <t xml:space="preserve">SELANTE ELASTICO MONOCOMPONENTE A BASE DE POLIURETANO PARA JUNTAS DIVERSAS</t>
  </si>
  <si>
    <t xml:space="preserve">310ML</t>
  </si>
  <si>
    <t xml:space="preserve">44073</t>
  </si>
  <si>
    <t xml:space="preserve">TARUGO DELIMITADOR DE PROFUNDIDADE EM ESPUMA DE POLIETILENO DE BAIXA DENSIDADE 10 MM, CINZA</t>
  </si>
  <si>
    <t xml:space="preserve">37411</t>
  </si>
  <si>
    <t xml:space="preserve">TELA DE ACO SOLDADA GALVANIZADA/ZINCADA PARA ALVENARIA, FIO D = *1,24 MM, MALHA 25 X 25 MM</t>
  </si>
  <si>
    <t xml:space="preserve">87292</t>
  </si>
  <si>
    <t xml:space="preserve">ARGAMASSA TRAÇO 1:2:8 (EM VOLUME DE CIMENTO, CAL E AREIA MÉDIA ÚMIDA) PARA EMBOÇO/MASSA ÚNICA/ASSENTAMENTO DE ALVENARIA DE VEDAÇÃO, PREPARO MECÂNICO COM BETONEIRA 400 L. AF_08/2019</t>
  </si>
  <si>
    <t xml:space="preserve">536</t>
  </si>
  <si>
    <t xml:space="preserve">REVESTIMENTO EM CERAMICA ESMALTADA EXTRA, PEI MENOR OU IGUAL A 3, FORMATO MENOR OU IGUAL A 2025 CM2</t>
  </si>
  <si>
    <t xml:space="preserve">345</t>
  </si>
  <si>
    <t xml:space="preserve">ARAME GALVANIZADO 18 BWG, 1,24MM (0,009 KG/M)</t>
  </si>
  <si>
    <t xml:space="preserve">3315</t>
  </si>
  <si>
    <t xml:space="preserve">GESSO EM PO PARA REVESTIMENTOS/MOLDURAS/SANCAS E USO GERAL</t>
  </si>
  <si>
    <t xml:space="preserve">4812</t>
  </si>
  <si>
    <t xml:space="preserve">PLACA DE GESSO PARA FORRO, *60 X 60* CM, ESPESSURA DE 12 MM (SEM COLOCACAO)</t>
  </si>
  <si>
    <t xml:space="preserve">20250</t>
  </si>
  <si>
    <t xml:space="preserve">SISAL EM FIBRA</t>
  </si>
  <si>
    <t xml:space="preserve">40547</t>
  </si>
  <si>
    <t xml:space="preserve">PARAFUSO ZINCADO, AUTOBROCANTE, FLANGEADO, 4,2 MM X 19 MM</t>
  </si>
  <si>
    <t xml:space="preserve">CENTO</t>
  </si>
  <si>
    <t xml:space="preserve">5066</t>
  </si>
  <si>
    <t xml:space="preserve">PREGO DE ACO POLIDO COM CABECA 12 X 12</t>
  </si>
  <si>
    <t xml:space="preserve">86879</t>
  </si>
  <si>
    <t xml:space="preserve">VÁLVULA EM PLÁSTICO 1? PARA PIA, TANQUE OU LAVATÓRIO, COM OU SEM LADRÃO - FORNECIMENTO E INSTALAÇÃO. AF_01/2020</t>
  </si>
  <si>
    <t xml:space="preserve">86883</t>
  </si>
  <si>
    <t xml:space="preserve">SIFÃO DO TIPO FLEXÍVEL EM PVC 1  X 1.1/2  - FORNECIMENTO E INSTALAÇÃO. AF_01/2020</t>
  </si>
  <si>
    <t xml:space="preserve">86884</t>
  </si>
  <si>
    <t xml:space="preserve">ENGATE FLEXÍVEL EM PLÁSTICO BRANCO, 1/2? X 30CM - FORNECIMENTO E INSTALAÇÃO. AF_01/2020</t>
  </si>
  <si>
    <t xml:space="preserve">86904</t>
  </si>
  <si>
    <t xml:space="preserve">LAVATÓRIO LOUÇA BRANCA SUSPENSO, 29,5 X 39CM OU EQUIVALENTE, PADRÃO POPULAR - FORNECIMENTO E INSTALAÇÃO. AF_01/2020</t>
  </si>
  <si>
    <t xml:space="preserve">SEARQ_SINAPI_86906</t>
  </si>
  <si>
    <t xml:space="preserve">TORNEIRA METALICA CROMADA DE MESA, PARA LAVATORIO, TEMPORIZADA PRESSAO FECHAMENTO AUTOMATICO, BICA BAIXA  - FORNECIMENTO E INSTALAÇÃO. AF_01/2020</t>
  </si>
  <si>
    <t xml:space="preserve">4384</t>
  </si>
  <si>
    <t xml:space="preserve">PARAFUSO NIQUELADO COM ACABAMENTO CROMADO PARA FIXAR PECA SANITARIA, INCLUI PORCA CEGA, ARRUELA E BUCHA DE NYLON TAMANHO S-10</t>
  </si>
  <si>
    <t xml:space="preserve">6138</t>
  </si>
  <si>
    <t xml:space="preserve">ANEL DE VEDACAO, PVC FLEXIVEL, 100 MM, PARA SAIDA DE BACIA / VASO SANITARIO</t>
  </si>
  <si>
    <t xml:space="preserve">36520</t>
  </si>
  <si>
    <t xml:space="preserve">BACIA SANITARIA (VASO) CONVENCIONAL PARA PCD, SEM FURO FRONTAL, DE LOUCA BRANCA (SEM ASSENTO)</t>
  </si>
  <si>
    <t xml:space="preserve">37329</t>
  </si>
  <si>
    <t xml:space="preserve">REJUNTE EPOXI, QUALQUER COR</t>
  </si>
  <si>
    <t xml:space="preserve">6142</t>
  </si>
  <si>
    <t xml:space="preserve">CONJUNTO DE LIGACAO PARA BACIA SANITARIA AJUSTAVEL, EM PLASTICO BRANCO, COM TUBO, CANOPLA E ESPUDE</t>
  </si>
  <si>
    <t xml:space="preserve">95469</t>
  </si>
  <si>
    <t xml:space="preserve">VASO SANITARIO SIFONADO CONVENCIONAL COM  LOUÇA BRANCA - FORNECIMENTO E INSTALAÇÃO. AF_01/2020</t>
  </si>
  <si>
    <t xml:space="preserve">377</t>
  </si>
  <si>
    <t xml:space="preserve">ASSENTO SANITARIO DE PLASTICO, TIPO CONVENCIONAL</t>
  </si>
  <si>
    <t xml:space="preserve">7568</t>
  </si>
  <si>
    <t xml:space="preserve">BUCHA DE NYLON SEM ABA S10, COM PARAFUSO DE 6,10 X 65 MM EM ACO ZINCADO COM ROSCA SOBERBA, CABECA CHATA E FENDA PHILLIPS</t>
  </si>
  <si>
    <t xml:space="preserve">11002</t>
  </si>
  <si>
    <t xml:space="preserve">ELETRODO REVESTIDO AWS - E6013, DIAMETRO IGUAL A 2,50 MM</t>
  </si>
  <si>
    <t xml:space="preserve">MERC_SUPORTE</t>
  </si>
  <si>
    <t xml:space="preserve">SUPORTE DE PAREDE PARA CORRIMÃO EM AÇO GALVANIZADO,</t>
  </si>
  <si>
    <t xml:space="preserve">21012</t>
  </si>
  <si>
    <t xml:space="preserve">TUBO ACO GALVANIZADO COM COSTURA, CLASSE LEVE, DN 40 MM ( 1 1/2"),  E = 3,00 MM,  *3,48* KG/M (NBR 5580)</t>
  </si>
  <si>
    <t xml:space="preserve">21013</t>
  </si>
  <si>
    <t xml:space="preserve">TUBO ACO GALVANIZADO COM COSTURA, CLASSE LEVE, DN 50 MM ( 2"),  E = 3,00 MM,  *4,40* KG/M (NBR 5580)</t>
  </si>
  <si>
    <t xml:space="preserve">88251</t>
  </si>
  <si>
    <t xml:space="preserve">AUXILIAR DE SERRALHEIRO COM ENCARGOS COMPLEMENTARES</t>
  </si>
  <si>
    <t xml:space="preserve">88315</t>
  </si>
  <si>
    <t xml:space="preserve">SERRALHEIRO COM ENCARGOS COMPLEMENTARES</t>
  </si>
  <si>
    <t xml:space="preserve">90806</t>
  </si>
  <si>
    <t xml:space="preserve">BATENTE PARA PORTA DE MADEIRA, FIXAÇÃO COM ARGAMASSA, PADRÃO MÉDIO - FORNECIMENTO E INSTALAÇÃO. AF_12/2019_P</t>
  </si>
  <si>
    <t xml:space="preserve">90823</t>
  </si>
  <si>
    <t xml:space="preserve">PORTA DE MADEIRA PARA PINTURA, SEMI-OCA (LEVE OU MÉDIA), 90X210CM, ESPESSURA DE 3,5CM, INCLUSO DOBRADIÇAS - FORNECIMENTO E INSTALAÇÃO. AF_12/2019</t>
  </si>
  <si>
    <t xml:space="preserve">90831</t>
  </si>
  <si>
    <t xml:space="preserve">FECHADURA DE EMBUTIR PARA PORTA DE BANHEIRO, COMPLETA, ACABAMENTO PADRÃO MÉDIO, INCLUSO EXECUÇÃO DE FURO - FORNECIMENTO E INSTALAÇÃO. AF_12/2019</t>
  </si>
  <si>
    <t xml:space="preserve">100659</t>
  </si>
  <si>
    <t xml:space="preserve">ALIZAR DE 5X1,5CM PARA PORTA FIXADO COM PREGOS, PADRÃO MÉDIO - FORNECIMENTO E INSTALAÇÃO. AF_12/2019</t>
  </si>
  <si>
    <t xml:space="preserve">88261</t>
  </si>
  <si>
    <t xml:space="preserve">CARPINTEIRO DE ESQUADRIA COM ENCARGOS COMPLEMENTARES</t>
  </si>
  <si>
    <t xml:space="preserve">12759</t>
  </si>
  <si>
    <t xml:space="preserve">CHAPA ACO INOX AISI 304 NUMERO 9 (E = 4 MM), ACABAMENTO NUMERO 1 (LAMINADO A QUENTE, FOSCO)</t>
  </si>
  <si>
    <t xml:space="preserve">SEARQ_ORSE_INS_6985</t>
  </si>
  <si>
    <t xml:space="preserve">Bate maca de 900x150mm em chapa de aço inox 304, e=1,3mm, acabamento polido, dotado de 4 furos e parafusos inox auto-atarrachante</t>
  </si>
  <si>
    <t xml:space="preserve">4351</t>
  </si>
  <si>
    <t xml:space="preserve">PARAFUSO NIQUELADO 3 1/2" COM ACABAMENTO CROMADO PARA FIXAR PECA SANITARIA, INCLUI PORCA CEGA, ARRUELA E BUCHA DE NYLON TAMANHO S-8</t>
  </si>
  <si>
    <t xml:space="preserve">36204</t>
  </si>
  <si>
    <t xml:space="preserve">BARRA DE APOIO RETA, EM ACO INOX POLIDO, COMPRIMENTO 60CM, DIAMETRO MINIMO 3 CM</t>
  </si>
  <si>
    <t xml:space="preserve">36205</t>
  </si>
  <si>
    <t xml:space="preserve">BARRA DE APOIO RETA, EM ACO INOX POLIDO, COMPRIMENTO 70CM, DIAMETRO MINIMO 3 CM</t>
  </si>
  <si>
    <t xml:space="preserve">11186</t>
  </si>
  <si>
    <t xml:space="preserve">ESPELHO CRISTAL E = 4 MM</t>
  </si>
  <si>
    <t xml:space="preserve">44121</t>
  </si>
  <si>
    <t xml:space="preserve">BOTAO  ROSCA INTERNA CABECA CHATA MACICA, FORMATO REDONDO, METAL, 19 MM, INCLUSO ARRUELA E PARAFUSO</t>
  </si>
  <si>
    <t xml:space="preserve">4375</t>
  </si>
  <si>
    <t xml:space="preserve">BUCHA DE NYLON SEM ABA S6</t>
  </si>
  <si>
    <t xml:space="preserve">11188</t>
  </si>
  <si>
    <t xml:space="preserve">VIDRO LISO FUME E = 4MM - SEM COLOCACAO</t>
  </si>
  <si>
    <t xml:space="preserve">20259</t>
  </si>
  <si>
    <t xml:space="preserve">PERFIL DE BORRACHA EPDM MACICO *12 X 15* MM PARA ESQUADRIAS</t>
  </si>
  <si>
    <t xml:space="preserve">39432</t>
  </si>
  <si>
    <t xml:space="preserve">FITA DE PAPEL REFORCADA COM LAMINA DE METAL PARA REFORCO DE CANTOS DE CHAPA DE GESSO PARA DRYWALL</t>
  </si>
  <si>
    <t xml:space="preserve">3081</t>
  </si>
  <si>
    <t xml:space="preserve">FECHADURA ESPELHO PARA PORTA EXTERNA, EM ACO INOX (MAQUINA, TESTA E CONTRA-TESTA) E EM ZAMAC (MACANETA, LINGUETA E TRINCOS) COM ACABAMENTO CROMADO, MAQUINA DE 55 MM, INCLUINDO CHAVE TIPO CILINDRO</t>
  </si>
  <si>
    <t xml:space="preserve">90447</t>
  </si>
  <si>
    <t xml:space="preserve">RASGO EM ALVENARIA PARA ELETRODUTOS COM DIAMETROS MENORES OU IGUAIS A 40 MM. AF_05/2015</t>
  </si>
  <si>
    <t xml:space="preserve">90456</t>
  </si>
  <si>
    <t xml:space="preserve">QUEBRA EM ALVENARIA PARA INSTALAÇÃO DE CAIXA DE TOMADA (4X4 OU 4X2). AF_05/2015</t>
  </si>
  <si>
    <t xml:space="preserve">91842</t>
  </si>
  <si>
    <t xml:space="preserve">ELETRODUTO FLEXÍVEL CORRUGADO, PVC, DN 20 MM (1/2"), PARA CIRCUITOS TERMINAIS, INSTALADO EM LAJE - FORNECIMENTO E INSTALAÇÃO. AF_12/2015</t>
  </si>
  <si>
    <t xml:space="preserve">91940</t>
  </si>
  <si>
    <t xml:space="preserve">CAIXA RETANGULAR 4" X 2" MÉDIA (1,30 M DO PISO), PVC, INSTALADA EM PAREDE - FORNECIMENTO E INSTALAÇÃO. AF_12/2015</t>
  </si>
  <si>
    <t xml:space="preserve">91961</t>
  </si>
  <si>
    <t xml:space="preserve">INTERRUPTOR PARALELO (2 MÓDULOS), 10A/250V, INCLUINDO SUPORTE E PLACA - FORNECIMENTO E INSTALAÇÃO. AF_12/2015</t>
  </si>
  <si>
    <t xml:space="preserve">38194</t>
  </si>
  <si>
    <t xml:space="preserve">LAMPADA LED 10 W BIVOLT BRANCA, FORMATO TRADICIONAL (BASE E27)</t>
  </si>
  <si>
    <t xml:space="preserve">SEARQ_ORSE_INS_7952</t>
  </si>
  <si>
    <t xml:space="preserve">LUMINÁRIA DE EMBUTIR NO FORRO, REF.CE-2495, EM ALUMINIO REPUXADO, TECNOLUX OU SIMILAR</t>
  </si>
  <si>
    <t xml:space="preserve">88247</t>
  </si>
  <si>
    <t xml:space="preserve">AUXILIAR DE ELETRICISTA COM ENCARGOS COMPLEMENTARES</t>
  </si>
  <si>
    <t xml:space="preserve">SEARQ_SINAPI_10762</t>
  </si>
  <si>
    <t xml:space="preserve">LUMINÁRIA DE SOBREPOR COM ALETAS, PARA LÂMPADA FLUORESCENTE, 2 X 32W, REF. LSE, DA LUMILUZ OU SIMILAR</t>
  </si>
  <si>
    <t xml:space="preserve">12295</t>
  </si>
  <si>
    <t xml:space="preserve">SOQUETE DE BAQUELITE BASE E27, PARA LAMPADAS</t>
  </si>
  <si>
    <t xml:space="preserve">39387</t>
  </si>
  <si>
    <t xml:space="preserve">LAMPADA LED TUBULAR BIVOLT 18/20 W, BASE G13</t>
  </si>
  <si>
    <t xml:space="preserve">1062</t>
  </si>
  <si>
    <t xml:space="preserve">CAIXA INTERNA/EXTERNA DE MEDICAO PARA 1 MEDIDOR TRIFASICO, COM VISOR, EM CHAPA DE ACO 18 USG (PADRAO DA CONCESSIONARIA LOCAL)</t>
  </si>
  <si>
    <t xml:space="preserve">1094</t>
  </si>
  <si>
    <t xml:space="preserve">ARMACAO VERTICAL COM HASTE E CONTRA-PINO, EM CHAPA DE ACO GALVANIZADO 3/16", COM 1 ESTRIBO, SEM ISOLADOR</t>
  </si>
  <si>
    <t xml:space="preserve">3398</t>
  </si>
  <si>
    <t xml:space="preserve">ISOLADOR DE PORCELANA, TIPO ROLDANA, DIMENSOES DE *72* X *72* MM, PARA USO EM BAIXA TENSAO</t>
  </si>
  <si>
    <t xml:space="preserve">4346</t>
  </si>
  <si>
    <t xml:space="preserve">PARAFUSO DE FERRO POLIDO, SEXTAVADO, COM ROSCA PARCIAL, DIAMETRO 5/8", COMPRIMENTO 6", COM PORCA E ARRUELA DE PRESSAO MEDIA</t>
  </si>
  <si>
    <t xml:space="preserve">11267</t>
  </si>
  <si>
    <t xml:space="preserve">ARRUELA LISA, REDONDA, DE LATAO POLIDO, DIAMETRO NOMINAL 5/8", DIAMETRO EXTERNO = 34 MM, DIAMETRO DO FURO = 17 MM, ESPESSURA = *2,5* MM</t>
  </si>
  <si>
    <t xml:space="preserve">11864</t>
  </si>
  <si>
    <t xml:space="preserve">CONECTOR METALICO TIPO PARAFUSO FENDIDO (SPLIT BOLT), PARA CABOS ATE 95 MM2</t>
  </si>
  <si>
    <t xml:space="preserve">14153</t>
  </si>
  <si>
    <t xml:space="preserve">FITA METALICA PERFURADA, L = *18* MM, ROLO DE 30 M, CARGA RECOMENDADA = *30* KGF</t>
  </si>
  <si>
    <t xml:space="preserve">34643</t>
  </si>
  <si>
    <t xml:space="preserve">CAIXA DE INSPECAO PARA ATERRAMENTO E PARA RAIOS, EM POLIPROPILENO,  DIAMETRO = 300 MM X ALTURA = 400 MM</t>
  </si>
  <si>
    <t xml:space="preserve">39996</t>
  </si>
  <si>
    <t xml:space="preserve">VERGALHAO ZINCADO ROSCA TOTAL, 1/4 " (6,3 MM)</t>
  </si>
  <si>
    <t xml:space="preserve">39997</t>
  </si>
  <si>
    <t xml:space="preserve">PORCA ZINCADA, SEXTAVADA, DIAMETRO 1/4"</t>
  </si>
  <si>
    <t xml:space="preserve">87367</t>
  </si>
  <si>
    <t xml:space="preserve">ARGAMASSA TRAÇO 1:1:6 (CIMENTO, CAL E AREIA MÉDIA) PARA EMBOÇO/MASSA ÚNICA/ASSENTAMENTO DE ALVENARIA DE VEDAÇÃO, PREPARO MANUAL. AF_06/2014</t>
  </si>
  <si>
    <t xml:space="preserve">91872</t>
  </si>
  <si>
    <t xml:space="preserve">ELETRODUTO RÍGIDO ROSCÁVEL, PVC, DN 32 MM (1"), PARA CIRCUITOS TERMINAIS, INSTALADO EM PAREDE - FORNECIMENTO E INSTALAÇÃO. AF_12/2015</t>
  </si>
  <si>
    <t xml:space="preserve">91885</t>
  </si>
  <si>
    <t xml:space="preserve">LUVA PARA ELETRODUTO, PVC, ROSCÁVEL, DN 32 MM (1"), PARA CIRCUITOS TERMINAIS, INSTALADA EM PAREDE - FORNECIMENTO E INSTALAÇÃO. AF_12/2015</t>
  </si>
  <si>
    <t xml:space="preserve">91917</t>
  </si>
  <si>
    <t xml:space="preserve">CURVA 90 GRAUS PARA ELETRODUTO, PVC, ROSCÁVEL, DN 32 MM (1"), PARA CIRCUITOS TERMINAIS, INSTALADA EM PAREDE - FORNECIMENTO E INSTALAÇÃO. AF_12/2015</t>
  </si>
  <si>
    <t xml:space="preserve">91919</t>
  </si>
  <si>
    <t xml:space="preserve">CURVA 180 GRAUS PARA ELETRODUTO, PVC, ROSCÁVEL, DN 32 MM (1?), PARA CIRCUITOS TERMINAIS, INSTALADA EM PAREDE - FORNECIMENTO E INSTALAÇÃO. AF_12/2015</t>
  </si>
  <si>
    <t xml:space="preserve">91933</t>
  </si>
  <si>
    <t xml:space="preserve">CABO DE COBRE FLEXÍVEL ISOLADO, 10 MM², ANTI-CHAMA 0,6/1,0 KV, PARA CIRCUITOS TERMINAIS - FORNECIMENTO E INSTALAÇÃO. AF_12/2015</t>
  </si>
  <si>
    <t xml:space="preserve">93673</t>
  </si>
  <si>
    <t xml:space="preserve">DISJUNTOR TRIPOLAR TIPO DIN, CORRENTE NOMINAL DE 50A - FORNECIMENTO E INSTALAÇÃO. AF_10/2020</t>
  </si>
  <si>
    <t xml:space="preserve">96986</t>
  </si>
  <si>
    <t xml:space="preserve">HASTE DE ATERRAMENTO 3/4  PARA SPDA - FORNECIMENTO E INSTALAÇÃO. AF_12/2017</t>
  </si>
  <si>
    <t xml:space="preserve">863</t>
  </si>
  <si>
    <t xml:space="preserve">CABO DE COBRE NU 35 MM2 MEIO-DURO</t>
  </si>
  <si>
    <t xml:space="preserve">41195</t>
  </si>
  <si>
    <t xml:space="preserve">POSTE DE CONCRETO ARMADO DE SECAO DUPLO T, EXTENSAO DE 8,00 M, RESISTENCIA DE 150 DAN, TIPO D</t>
  </si>
  <si>
    <t xml:space="preserve">2684</t>
  </si>
  <si>
    <t xml:space="preserve">ELETRODUTO DE PVC RIGIDO ROSCAVEL DE 1 1/4 ", SEM LUVA</t>
  </si>
  <si>
    <t xml:space="preserve">994</t>
  </si>
  <si>
    <t xml:space="preserve">CABO DE COBRE, FLEXIVEL, CLASSE 4 OU 5, ISOLACAO EM PVC/A, ANTICHAMA BWF-B, COBERTURA PVC-ST1, ANTICHAMA BWF-B, 1 CONDUTOR, 0,6/1 KV, SECAO NOMINAL 6 MM2</t>
  </si>
  <si>
    <t xml:space="preserve">21127</t>
  </si>
  <si>
    <t xml:space="preserve">FITA ISOLANTE ADESIVA ANTICHAMA, USO ATE 750 V, EM ROLO DE 19 MM X 5 M</t>
  </si>
  <si>
    <t xml:space="preserve">38056</t>
  </si>
  <si>
    <t xml:space="preserve">GRAMPO METALICO TIPO U PARA HASTE DE ATERRAMENTO DE ATE 5/8'', CONDUTOR DE 10 A 25 MM2</t>
  </si>
  <si>
    <t xml:space="preserve">SEARQ_ORSE_1095</t>
  </si>
  <si>
    <t xml:space="preserve">HASTE COBREADA COPPERWELD P/ ATERRAMENTO D= 5/8" X 3,00 M, EXCLUSO CONECTOR</t>
  </si>
  <si>
    <t xml:space="preserve">101618</t>
  </si>
  <si>
    <t xml:space="preserve">PREPARO DE FUNDO DE VALA COM LARGURA MENOR QUE 1,5 M, COM CAMADA DE AREIA, LANÇAMENTO MANUAL. AF_08/2020</t>
  </si>
  <si>
    <t xml:space="preserve">7258</t>
  </si>
  <si>
    <t xml:space="preserve">TIJOLO CERAMICO MACICO COMUM *5 X 10 X 20* CM (L X A X C)</t>
  </si>
  <si>
    <t xml:space="preserve">87316</t>
  </si>
  <si>
    <t xml:space="preserve">ARGAMASSA TRAÇO 1:4 (CIMENTO E AREIA GROSSA) PARA CHAPISCO CONVENCIONAL, PREPARO MECÂNICO COM BETONEIRA 400 L. AF_06/2014</t>
  </si>
  <si>
    <t xml:space="preserve">97734</t>
  </si>
  <si>
    <t xml:space="preserve">PEÇA RETANGULAR PRÉ-MOLDADA, VOLUME DE CONCRETO DE 10 A 30 LITROS, TAXA DE AÇO APROXIMADA DE 30KG/M³. AF_01/2018</t>
  </si>
  <si>
    <t xml:space="preserve">100475</t>
  </si>
  <si>
    <t xml:space="preserve">ARGAMASSA TRAÇO 1:3 (EM VOLUME DE CIMENTO E AREIA MÉDIA ÚMIDA) COM ADIÇÃO DE IMPERMEABILIZANTE, PREPARO MECÂNICO COM BETONEIRA 400 L. AF_08/2019</t>
  </si>
  <si>
    <t xml:space="preserve">101619</t>
  </si>
  <si>
    <t xml:space="preserve">PREPARO DE FUNDO DE VALA COM LARGURA MENOR QUE 1,5 M, COM CAMADA DE BRITA, LANÇAMENTO MANUAL. AF_08/2020</t>
  </si>
  <si>
    <t xml:space="preserve">2674</t>
  </si>
  <si>
    <t xml:space="preserve">ELETRODUTO DE PVC RIGIDO ROSCAVEL DE 3/4 ", SEM LUVA</t>
  </si>
  <si>
    <t xml:space="preserve">SEARQ_ORSE_INS_09480</t>
  </si>
  <si>
    <t xml:space="preserve">FIO COBRE NU 6MM²</t>
  </si>
  <si>
    <t xml:space="preserve">6085</t>
  </si>
  <si>
    <t xml:space="preserve">SELADOR ACRILICO PAREDES INTERNAS/EXTERNAS</t>
  </si>
  <si>
    <t xml:space="preserve">88310</t>
  </si>
  <si>
    <t xml:space="preserve">PINTOR COM ENCARGOS COMPLEMENTARES</t>
  </si>
  <si>
    <t xml:space="preserve">3767</t>
  </si>
  <si>
    <t xml:space="preserve">LIXA EM FOLHA PARA PAREDE OU MADEIRA, NUMERO 120 (COR VERMELHA)</t>
  </si>
  <si>
    <t xml:space="preserve">43626</t>
  </si>
  <si>
    <t xml:space="preserve">MASSA CORRIDA PARA SUPERFICIES DE AMBIENTES INTERNOS</t>
  </si>
  <si>
    <t xml:space="preserve">43651</t>
  </si>
  <si>
    <t xml:space="preserve">MASSA ACRILICA PARA SUPERFICIES INTERNAS E EXTERNAS</t>
  </si>
  <si>
    <t xml:space="preserve">7356</t>
  </si>
  <si>
    <t xml:space="preserve">TINTA ACRILICA PREMIUM, COR BRANCO FOSCO</t>
  </si>
  <si>
    <t xml:space="preserve">5318</t>
  </si>
  <si>
    <t xml:space="preserve">DILUENTE AGUARRAS</t>
  </si>
  <si>
    <t xml:space="preserve">7307</t>
  </si>
  <si>
    <t xml:space="preserve">FUNDO ANTICORROSIVO PARA METAIS FERROSOS (ZARCAO)</t>
  </si>
  <si>
    <t xml:space="preserve">SEARQ_ORSE_INS_3204</t>
  </si>
  <si>
    <t xml:space="preserve">TINTA PARA ADERÊNCIA E PROTEÇÃO DE SUPERFÍCIES GALVANIZADAS, SUPER GALVITE, MARCA SHERWIN WILLIAMS OU SIMILAR</t>
  </si>
  <si>
    <t xml:space="preserve">7293</t>
  </si>
  <si>
    <t xml:space="preserve">TINTA ESMALTE SINTETICO PREMIUM DE DUPLA ACAO GRAFITE FOSCO PARA SUPERFICIES METALICAS FERROSAS</t>
  </si>
  <si>
    <t xml:space="preserve">7348</t>
  </si>
  <si>
    <t xml:space="preserve">TINTA ACRILICA PREMIUM PARA PISO</t>
  </si>
  <si>
    <t xml:space="preserve">12815</t>
  </si>
  <si>
    <t xml:space="preserve">FITA CREPE ROLO DE 25 MM X 50 M</t>
  </si>
  <si>
    <t xml:space="preserve">5330</t>
  </si>
  <si>
    <t xml:space="preserve">DILUENTE EPOXI</t>
  </si>
  <si>
    <t xml:space="preserve">7304</t>
  </si>
  <si>
    <t xml:space="preserve">TINTA EPOXI BASE AGUA PREMIUM, BRANCA</t>
  </si>
  <si>
    <t xml:space="preserve">88312</t>
  </si>
  <si>
    <t xml:space="preserve">PINTOR PARA TINTA EPÓXI COM ENCARGOS COMPLEMENTARES</t>
  </si>
  <si>
    <t xml:space="preserve">MERC_LOCACAO_CACAMBA</t>
  </si>
  <si>
    <t xml:space="preserve">Locação de caixa coletora de entulho capacidade 5 m³ (Local: João Pessoa)</t>
  </si>
  <si>
    <t xml:space="preserve">SEARQ_ORSE_INS_10503</t>
  </si>
  <si>
    <t xml:space="preserve">Descarte de resíduos misturado da construção civil em área licenciada.</t>
  </si>
  <si>
    <t xml:space="preserve">44329</t>
  </si>
  <si>
    <t xml:space="preserve">DETERGENTE NEUTRO USO GERAL, CONCENTRADO</t>
  </si>
  <si>
    <t xml:space="preserve">99833</t>
  </si>
  <si>
    <t xml:space="preserve">LAVADORA DE ALTA PRESSAO (LAVA-JATO) PARA AGUA FRIA, PRESSAO DE OPERACAO ENTRE 1400 E 1900 LIB/POL2, VAZAO MAXIMA ENTRE 400 E 700 L/H - CHP DIURNO. AF_04/2019</t>
  </si>
  <si>
    <t xml:space="preserve">Recuperação estrutural - Jacaraú</t>
  </si>
  <si>
    <t xml:space="preserve">Cronograma: Reforma e reforço estrutural - Jacaraú</t>
  </si>
  <si>
    <t xml:space="preserve">ITEM</t>
  </si>
  <si>
    <t xml:space="preserve">DESCRIÇÃO</t>
  </si>
  <si>
    <t xml:space="preserve">VALOR</t>
  </si>
  <si>
    <t xml:space="preserve">DIAS DECORRIDOS</t>
  </si>
  <si>
    <t xml:space="preserve">%     ETAPAS</t>
  </si>
  <si>
    <t xml:space="preserve">% ACUMLADO</t>
  </si>
  <si>
    <t xml:space="preserve">1.0</t>
  </si>
  <si>
    <t xml:space="preserve">%</t>
  </si>
  <si>
    <t xml:space="preserve">Dias</t>
  </si>
  <si>
    <t xml:space="preserve">R$</t>
  </si>
  <si>
    <t xml:space="preserve">2.0</t>
  </si>
  <si>
    <t xml:space="preserve">3.0</t>
  </si>
  <si>
    <t xml:space="preserve">4.0</t>
  </si>
  <si>
    <t xml:space="preserve">5.0</t>
  </si>
  <si>
    <t xml:space="preserve">6.0</t>
  </si>
  <si>
    <t xml:space="preserve">7.0</t>
  </si>
  <si>
    <t xml:space="preserve">8.0</t>
  </si>
  <si>
    <t xml:space="preserve">9.0</t>
  </si>
  <si>
    <t xml:space="preserve">10.0</t>
  </si>
  <si>
    <t xml:space="preserve">11.0</t>
  </si>
  <si>
    <t xml:space="preserve">12.0</t>
  </si>
  <si>
    <t xml:space="preserve">13.0</t>
  </si>
  <si>
    <t xml:space="preserve">CUSTO TOTAL (SEM BDI)</t>
  </si>
  <si>
    <t xml:space="preserve">CUSTO TOTAL ACUMULADO (SEM BDI)</t>
  </si>
  <si>
    <t xml:space="preserve">PREÇO TOTAL (COM BDI)</t>
  </si>
  <si>
    <t xml:space="preserve">PREÇO TOTAL ACUMULADO (COM BDI)</t>
  </si>
  <si>
    <t xml:space="preserve">BDI: Reforma e reforço estrutural - Jacaraú</t>
  </si>
  <si>
    <t xml:space="preserve">COMPOSIÇÃO ANALÍTICA DO VALOR REFERENCIAL PARA A TAXA DE BONIFICAÇÃO E DESPESAS INDIRETAS</t>
  </si>
  <si>
    <t xml:space="preserve">Média</t>
  </si>
  <si>
    <t xml:space="preserve">AC</t>
  </si>
  <si>
    <t xml:space="preserve">ADMINISTRAÇÃO CENTRAL</t>
  </si>
  <si>
    <t xml:space="preserve">LUCRO</t>
  </si>
  <si>
    <t xml:space="preserve">DF</t>
  </si>
  <si>
    <t xml:space="preserve">DESPESAS FINANCEIRAS</t>
  </si>
  <si>
    <t xml:space="preserve">SEGUROS, RISCOS E GARANTIAS</t>
  </si>
  <si>
    <t xml:space="preserve">S</t>
  </si>
  <si>
    <t xml:space="preserve">Seguros</t>
  </si>
  <si>
    <t xml:space="preserve">G</t>
  </si>
  <si>
    <t xml:space="preserve">Garantia</t>
  </si>
  <si>
    <t xml:space="preserve">R</t>
  </si>
  <si>
    <t xml:space="preserve">Riscos</t>
  </si>
  <si>
    <t xml:space="preserve">I</t>
  </si>
  <si>
    <t xml:space="preserve">IMPOSTOS</t>
  </si>
  <si>
    <t xml:space="preserve">ISS*</t>
  </si>
  <si>
    <t xml:space="preserve">PIS</t>
  </si>
  <si>
    <t xml:space="preserve">COFINS</t>
  </si>
  <si>
    <t xml:space="preserve">CPRB</t>
  </si>
  <si>
    <t xml:space="preserve">BDI</t>
  </si>
  <si>
    <t xml:space="preserve">Onde:</t>
  </si>
  <si>
    <t xml:space="preserve">AC – é a taxa de rateio da administração central;</t>
  </si>
  <si>
    <t xml:space="preserve">R – corresponde aos riscos e imprevistos;</t>
  </si>
  <si>
    <t xml:space="preserve">S – é uma taxa representativa de Seguros;</t>
  </si>
  <si>
    <t xml:space="preserve">G – é a taxa que representa o ônus das garantias exigidas em edital;</t>
  </si>
  <si>
    <t xml:space="preserve">DF – é a taxa representativa das despesas financeiras;</t>
  </si>
  <si>
    <t xml:space="preserve">L – corresponde ao lucro bruto;</t>
  </si>
  <si>
    <t xml:space="preserve">T – é a taxa representativa dos tributos/impostos (ISS, PIS e COFINS)</t>
  </si>
  <si>
    <t xml:space="preserve">Obs.:(*) % de ISS – Imposto sobre serviços de qualquer natureza, considerado como 5% sobre 50% do preço de venda.</t>
  </si>
  <si>
    <t xml:space="preserve">CONSIDERAÇÕES:</t>
  </si>
  <si>
    <t xml:space="preserve">1) Fórmula e percentuais estabelecidos conforme Acórdão nº 2622/2013 TCU – Plenário.</t>
  </si>
  <si>
    <t xml:space="preserve">Encargos sociais básicos: Reforma e reforço estrutural - Jacaraú</t>
  </si>
  <si>
    <t xml:space="preserve">PARAÍBA - VIGÊNCIA A PARTIR DE 10/2021</t>
  </si>
  <si>
    <t xml:space="preserve">ENCARGOS   SOCIAIS   SOBRE   A   MÃO   DE   OBRA - SEM DESONERAÇÃO</t>
  </si>
  <si>
    <t xml:space="preserve">CÓDIGO</t>
  </si>
  <si>
    <t xml:space="preserve">HORISTA
%</t>
  </si>
  <si>
    <t xml:space="preserve">MENSALISTA
%</t>
  </si>
  <si>
    <t xml:space="preserve">GRUPO A</t>
  </si>
  <si>
    <t xml:space="preserve">A1</t>
  </si>
  <si>
    <t xml:space="preserve">INSS</t>
  </si>
  <si>
    <t xml:space="preserve">A2</t>
  </si>
  <si>
    <t xml:space="preserve">SESI</t>
  </si>
  <si>
    <t xml:space="preserve">A3</t>
  </si>
  <si>
    <t xml:space="preserve">SENAI</t>
  </si>
  <si>
    <t xml:space="preserve">A4</t>
  </si>
  <si>
    <t xml:space="preserve">INCRA</t>
  </si>
  <si>
    <t xml:space="preserve">A5</t>
  </si>
  <si>
    <t xml:space="preserve">SEBRAE</t>
  </si>
  <si>
    <t xml:space="preserve">A6</t>
  </si>
  <si>
    <t xml:space="preserve">Salário Educação</t>
  </si>
  <si>
    <t xml:space="preserve">A7</t>
  </si>
  <si>
    <t xml:space="preserve">Seguro Contra Acidentes de Trabalho</t>
  </si>
  <si>
    <t xml:space="preserve">A8</t>
  </si>
  <si>
    <t xml:space="preserve">FGTS</t>
  </si>
  <si>
    <t xml:space="preserve">A9</t>
  </si>
  <si>
    <t xml:space="preserve">SECONCI</t>
  </si>
  <si>
    <t xml:space="preserve">A</t>
  </si>
  <si>
    <t xml:space="preserve">Total</t>
  </si>
  <si>
    <t xml:space="preserve">GRUPO B</t>
  </si>
  <si>
    <t xml:space="preserve">B1</t>
  </si>
  <si>
    <t xml:space="preserve">Repouso Semanal Remunerado</t>
  </si>
  <si>
    <t xml:space="preserve">Não incide</t>
  </si>
  <si>
    <t xml:space="preserve">B2</t>
  </si>
  <si>
    <t xml:space="preserve">Feriados</t>
  </si>
  <si>
    <t xml:space="preserve">B3</t>
  </si>
  <si>
    <t xml:space="preserve">Auxílio - Enfermidade</t>
  </si>
  <si>
    <t xml:space="preserve">B4</t>
  </si>
  <si>
    <t xml:space="preserve">13º Salário</t>
  </si>
  <si>
    <t xml:space="preserve">B5</t>
  </si>
  <si>
    <t xml:space="preserve">Licença Paternidade</t>
  </si>
  <si>
    <t xml:space="preserve">B6</t>
  </si>
  <si>
    <t xml:space="preserve">Faltas Justificadas</t>
  </si>
  <si>
    <t xml:space="preserve">B7</t>
  </si>
  <si>
    <t xml:space="preserve">Dias de Chuvas</t>
  </si>
  <si>
    <t xml:space="preserve">B8</t>
  </si>
  <si>
    <t xml:space="preserve">Auxílio Acidente de Trabalho</t>
  </si>
  <si>
    <t xml:space="preserve">B9</t>
  </si>
  <si>
    <t xml:space="preserve">Férias Gozadas</t>
  </si>
  <si>
    <t xml:space="preserve">B10</t>
  </si>
  <si>
    <t xml:space="preserve">Salário Maternidade</t>
  </si>
  <si>
    <t xml:space="preserve">B</t>
  </si>
  <si>
    <t xml:space="preserve">GRUPO C</t>
  </si>
  <si>
    <t xml:space="preserve">C1</t>
  </si>
  <si>
    <t xml:space="preserve">Aviso Prévio Indenizado</t>
  </si>
  <si>
    <t xml:space="preserve">C2</t>
  </si>
  <si>
    <t xml:space="preserve">Aviso Prévio Trabalhado</t>
  </si>
  <si>
    <t xml:space="preserve">C3</t>
  </si>
  <si>
    <t xml:space="preserve">Férias Indenizadas</t>
  </si>
  <si>
    <t xml:space="preserve">C4</t>
  </si>
  <si>
    <t xml:space="preserve">Depósito Rescisão Sem Justa Causa</t>
  </si>
  <si>
    <t xml:space="preserve">C5</t>
  </si>
  <si>
    <t xml:space="preserve">Indenização Adicional</t>
  </si>
  <si>
    <t xml:space="preserve">C</t>
  </si>
  <si>
    <t xml:space="preserve">GRUPO D</t>
  </si>
  <si>
    <t xml:space="preserve">D1</t>
  </si>
  <si>
    <t xml:space="preserve">Reincidência de Grupo A sobre Grupo B</t>
  </si>
  <si>
    <t xml:space="preserve">D2</t>
  </si>
  <si>
    <t xml:space="preserve">Reincidência de Grupo A sobre Aviso Prévio Trabalhado e Reincidência do FGTS sobre Aviso Prévio Indenizado</t>
  </si>
  <si>
    <t xml:space="preserve">D</t>
  </si>
  <si>
    <t xml:space="preserve">TOTAL(A+B+C+D)</t>
  </si>
  <si>
    <t xml:space="preserve">Memória de quantitativos: Reforma e reforço estrutural - Jacaraú</t>
  </si>
  <si>
    <t xml:space="preserve">Memória de cálculo de quantitativos</t>
  </si>
  <si>
    <t xml:space="preserve">Nº</t>
  </si>
  <si>
    <t xml:space="preserve">Quantit.</t>
  </si>
  <si>
    <t xml:space="preserve">Un</t>
  </si>
  <si>
    <t xml:space="preserve">Total UN  ......:</t>
  </si>
  <si>
    <t xml:space="preserve">Und</t>
  </si>
  <si>
    <t xml:space="preserve">Total und  ......:</t>
  </si>
  <si>
    <t xml:space="preserve">Uds.</t>
  </si>
  <si>
    <t xml:space="preserve">-</t>
  </si>
  <si>
    <t xml:space="preserve">Parcial</t>
  </si>
  <si>
    <t xml:space="preserve">Subtotal</t>
  </si>
  <si>
    <t xml:space="preserve">Estudo de dosagem - concreto de 10MPa (concreto simples para os blocos de fundação)</t>
  </si>
  <si>
    <t xml:space="preserve">Estudo de dosagem - concreto de 25MPa (concreto para as sapatas/blocos armados) </t>
  </si>
  <si>
    <t xml:space="preserve">Total un  ......:</t>
  </si>
  <si>
    <t xml:space="preserve">Largura</t>
  </si>
  <si>
    <t xml:space="preserve">Altura</t>
  </si>
  <si>
    <t xml:space="preserve">Placa de identificação da obra</t>
  </si>
  <si>
    <t xml:space="preserve">Total M2  ......:</t>
  </si>
  <si>
    <t xml:space="preserve">Comprim.</t>
  </si>
  <si>
    <t xml:space="preserve">Fechamento com tapume (frente)</t>
  </si>
  <si>
    <t xml:space="preserve">Fechamento com tapume (parte lateral)</t>
  </si>
  <si>
    <t xml:space="preserve">M3xkm</t>
  </si>
  <si>
    <t xml:space="preserve">Total M3XKM  ......:</t>
  </si>
  <si>
    <t xml:space="preserve">Toneladas</t>
  </si>
  <si>
    <t xml:space="preserve">Carga, manobra e descarga de perfis metálicos (para pilares e vigas)</t>
  </si>
  <si>
    <t xml:space="preserve">Total T  ......:</t>
  </si>
  <si>
    <t xml:space="preserve">Pontos de escoramentos</t>
  </si>
  <si>
    <t xml:space="preserve">Área</t>
  </si>
  <si>
    <t xml:space="preserve">Atendimento</t>
  </si>
  <si>
    <t xml:space="preserve">Circulação</t>
  </si>
  <si>
    <t xml:space="preserve">Sala do juiz</t>
  </si>
  <si>
    <t xml:space="preserve">Banheiro (sala do Juiz)</t>
  </si>
  <si>
    <t xml:space="preserve">Banheiro Masculino</t>
  </si>
  <si>
    <t xml:space="preserve">Banheiro Feminino</t>
  </si>
  <si>
    <t xml:space="preserve">Sala administrativa</t>
  </si>
  <si>
    <t xml:space="preserve">Copa/Apoio</t>
  </si>
  <si>
    <t xml:space="preserve">Arquivo</t>
  </si>
  <si>
    <t xml:space="preserve">Total M²  ......:</t>
  </si>
  <si>
    <t xml:space="preserve">Mxmes</t>
  </si>
  <si>
    <t xml:space="preserve">Mês</t>
  </si>
  <si>
    <t xml:space="preserve">Andaimes tubulares (torre)</t>
  </si>
  <si>
    <t xml:space="preserve">Total MXMES  ......:</t>
  </si>
  <si>
    <t xml:space="preserve">Considerando 2 ciclos de montagem e desmontagem = 1) demolição do forro; 2) Instalação das vigas e do forro</t>
  </si>
  <si>
    <t xml:space="preserve">Qtd torres</t>
  </si>
  <si>
    <t xml:space="preserve">Ciclos</t>
  </si>
  <si>
    <t xml:space="preserve">Total M  ......:</t>
  </si>
  <si>
    <t xml:space="preserve">Depósito para almoxarifado</t>
  </si>
  <si>
    <t xml:space="preserve">Escritório</t>
  </si>
  <si>
    <t xml:space="preserve">Refeitório</t>
  </si>
  <si>
    <t xml:space="preserve">Sanitário e vestiário</t>
  </si>
  <si>
    <t xml:space="preserve">Piso externo</t>
  </si>
  <si>
    <t xml:space="preserve">Semi círculo do patamar da entrada</t>
  </si>
  <si>
    <t xml:space="preserve">Piso interno</t>
  </si>
  <si>
    <t xml:space="preserve">Paredes internas (áreas molhadas)</t>
  </si>
  <si>
    <t xml:space="preserve">Perímetro</t>
  </si>
  <si>
    <t xml:space="preserve">Desconto (m²)</t>
  </si>
  <si>
    <t xml:space="preserve">Banheiro (sala do Juiz) [B*C-D]</t>
  </si>
  <si>
    <t xml:space="preserve">Banheiro Masculino [B*C-D]</t>
  </si>
  <si>
    <t xml:space="preserve">Banheiro Feminino [B*C-D]</t>
  </si>
  <si>
    <t xml:space="preserve">Copa/Apoio [B*C-D]</t>
  </si>
  <si>
    <t xml:space="preserve">Perimetro (m)</t>
  </si>
  <si>
    <t xml:space="preserve">Desconto (m)</t>
  </si>
  <si>
    <t xml:space="preserve">Atendimento [A-B]</t>
  </si>
  <si>
    <t xml:space="preserve">Circulação [A-B]</t>
  </si>
  <si>
    <t xml:space="preserve">Sala do juiz [A-B]</t>
  </si>
  <si>
    <t xml:space="preserve">Entrada do banheiro Masculino [A-B]</t>
  </si>
  <si>
    <t xml:space="preserve">Entrada do banheiro Feminino [A-B]</t>
  </si>
  <si>
    <t xml:space="preserve">Sala administrativa [A-B]</t>
  </si>
  <si>
    <t xml:space="preserve">Arquivo [A-B]</t>
  </si>
  <si>
    <t xml:space="preserve">Banheiro Masculino (parede interna)</t>
  </si>
  <si>
    <t xml:space="preserve">Banheiro Masculino (aumento da abertura da porta)</t>
  </si>
  <si>
    <t xml:space="preserve">Banheiro Feminino (parede interna)</t>
  </si>
  <si>
    <t xml:space="preserve">Banheiro Feminino (aumento da abertura da porta)</t>
  </si>
  <si>
    <t xml:space="preserve">Total M3  ......:</t>
  </si>
  <si>
    <t xml:space="preserve">Pisos internos</t>
  </si>
  <si>
    <t xml:space="preserve">Descontos (m²)</t>
  </si>
  <si>
    <t xml:space="preserve">Correção de fissuras</t>
  </si>
  <si>
    <t xml:space="preserve">Demolição da argamassa para correção de fissuras na fachada</t>
  </si>
  <si>
    <t xml:space="preserve">Área interna</t>
  </si>
  <si>
    <t xml:space="preserve">Espessura</t>
  </si>
  <si>
    <t xml:space="preserve">Demolição do lastro em concreto simples (projeção do bloco de fundação)</t>
  </si>
  <si>
    <t xml:space="preserve">Área externa</t>
  </si>
  <si>
    <t xml:space="preserve">Estacionamento</t>
  </si>
  <si>
    <t xml:space="preserve">Calçada lateral</t>
  </si>
  <si>
    <t xml:space="preserve">Rampa de acesso e patamar de entrada da edificação (acessibilidade)</t>
  </si>
  <si>
    <t xml:space="preserve">Remoção de interruptores/tomadas elétricas em decorrência de interferência durante da implementação da nova estrutura metálica</t>
  </si>
  <si>
    <t xml:space="preserve">Remoção de tubulações em decorrência de interferência durante da implementação da nova estrutura metálica</t>
  </si>
  <si>
    <t xml:space="preserve">Remoção de instalações elétricas em decorrência de interferência durante da implementação da nova estrutura metálica</t>
  </si>
  <si>
    <t xml:space="preserve">Remoção de louças (vaso sanitário, lavatório, pia, etc) em decorrência da interferência durante da implementação da nova estrutura metálica</t>
  </si>
  <si>
    <t xml:space="preserve">Remoção de acessórios (porta toalha, porta papel higiênico, saboneteira, etc) durante da implementação da nova estrutura metálica</t>
  </si>
  <si>
    <t xml:space="preserve">Remoção de luminárias, antes da demolição do forro necessária para a implementação da nova estrutura metálica</t>
  </si>
  <si>
    <t xml:space="preserve">Remoção de metais sanitários em decorrência da interferência durante da implementação da nova estrutura metálica</t>
  </si>
  <si>
    <t xml:space="preserve">Escavação de valas para execução dos blocos de fundação, conforme projeto (cota de escavação até -1,05 abaixo do nível do piso)</t>
  </si>
  <si>
    <t xml:space="preserve">Qtd paredes da vala</t>
  </si>
  <si>
    <t xml:space="preserve">Profundidade</t>
  </si>
  <si>
    <t xml:space="preserve">Escoramento de valas para execução dos blocos de fundação</t>
  </si>
  <si>
    <t xml:space="preserve">Reaterro de valas após a execução dos blocos de fundação, conforme projeto.</t>
  </si>
  <si>
    <t xml:space="preserve">Reaterro de valas após a execução dos blocos de fundação, conforme projeto (desconto do volume da sapata).</t>
  </si>
  <si>
    <t xml:space="preserve">Altura (média)</t>
  </si>
  <si>
    <t xml:space="preserve">Porta da entrada principal</t>
  </si>
  <si>
    <t xml:space="preserve">Porta da entrada lateral</t>
  </si>
  <si>
    <t xml:space="preserve">Lastro em concreto magro para o fundo da vala (projeção dos blocos de fundação)</t>
  </si>
  <si>
    <t xml:space="preserve">Concretagem dos blocos de fundação em concreto simples, conforme projeto</t>
  </si>
  <si>
    <t xml:space="preserve">Fôrma de sapatas (blocos de fundação), conforme projeto [A*2*(B+C)*D]</t>
  </si>
  <si>
    <t xml:space="preserve">Fôrma do graute nas bases dos pilares [A*2*(B+C)*D]</t>
  </si>
  <si>
    <t xml:space="preserve">Kg</t>
  </si>
  <si>
    <t xml:space="preserve">Qtd ferro</t>
  </si>
  <si>
    <t xml:space="preserve">Densidade (kg/m)</t>
  </si>
  <si>
    <t xml:space="preserve">Armação de sapatas (blocos de fundação)</t>
  </si>
  <si>
    <t xml:space="preserve">Total KG  ......:</t>
  </si>
  <si>
    <t xml:space="preserve">Concretagem de sapatas (blocos de fundação em concreto armado), conforme projeto</t>
  </si>
  <si>
    <t xml:space="preserve">Qtd chapas</t>
  </si>
  <si>
    <t xml:space="preserve">Qtd por chapa</t>
  </si>
  <si>
    <t xml:space="preserve">Coeficiente consumo</t>
  </si>
  <si>
    <t xml:space="preserve">Chumbadores para fixação das chapas de base (pilares metálicos)</t>
  </si>
  <si>
    <t xml:space="preserve">Massa (kg)</t>
  </si>
  <si>
    <t xml:space="preserve">PM1 a PM12, PM14 e PM15 (3007mm)</t>
  </si>
  <si>
    <t xml:space="preserve">PM13 (2747mm)</t>
  </si>
  <si>
    <t xml:space="preserve">Graute nas bases dos pilares metálicos</t>
  </si>
  <si>
    <t xml:space="preserve">Graute entre o topo das vigas metálicas e o fundo das lajes</t>
  </si>
  <si>
    <t xml:space="preserve">Qtd</t>
  </si>
  <si>
    <t xml:space="preserve">VM1 = VM4 (2320mm)</t>
  </si>
  <si>
    <t xml:space="preserve">VM2 = VM5 (3280mm)</t>
  </si>
  <si>
    <t xml:space="preserve">VM3 = VM6 (3288mm)</t>
  </si>
  <si>
    <t xml:space="preserve">VM7 (2480mm)</t>
  </si>
  <si>
    <t xml:space="preserve">VM8 (2540mm)</t>
  </si>
  <si>
    <t xml:space="preserve">VM9 (2510mm)</t>
  </si>
  <si>
    <t xml:space="preserve">VM10 (7870mm)</t>
  </si>
  <si>
    <t xml:space="preserve">Lastro em concreto simples para o piso interno</t>
  </si>
  <si>
    <t xml:space="preserve">Mini rampa de acesso para PCD - entre rua e calçada</t>
  </si>
  <si>
    <t xml:space="preserve">Pavimentação externa</t>
  </si>
  <si>
    <t xml:space="preserve">Pisos internos (áreas molhadas)</t>
  </si>
  <si>
    <t xml:space="preserve">Pisos externos</t>
  </si>
  <si>
    <t xml:space="preserve">Pisos interno (áreas secas)</t>
  </si>
  <si>
    <t xml:space="preserve">Perímetro (m)</t>
  </si>
  <si>
    <t xml:space="preserve">Entrada banheiro do juiz</t>
  </si>
  <si>
    <t xml:space="preserve">Entrada do banheiro Masculino</t>
  </si>
  <si>
    <t xml:space="preserve">Entrada do banheiro Feminino</t>
  </si>
  <si>
    <t xml:space="preserve">Mini rampa de acesso para PCD - entre rua e calçada (Desconto)</t>
  </si>
  <si>
    <t xml:space="preserve">Piso direcional (norma de acessibilidade)</t>
  </si>
  <si>
    <t xml:space="preserve">Piso alerta (norma de acessibilidade)</t>
  </si>
  <si>
    <t xml:space="preserve">Guias internas para confinamento dos trechos do pavimento intertravado</t>
  </si>
  <si>
    <t xml:space="preserve">Piso cerâmico externo (antiderrapante)</t>
  </si>
  <si>
    <t xml:space="preserve">Piso cerâmico interno</t>
  </si>
  <si>
    <t xml:space="preserve">Correção de fissuras no revestimento da fachada</t>
  </si>
  <si>
    <t xml:space="preserve">Paredes</t>
  </si>
  <si>
    <t xml:space="preserve">Pisos</t>
  </si>
  <si>
    <t xml:space="preserve">Forro</t>
  </si>
  <si>
    <t xml:space="preserve">Atendimento (junta de dessolidarização)</t>
  </si>
  <si>
    <t xml:space="preserve">Atendimento (junta de movimentação) </t>
  </si>
  <si>
    <t xml:space="preserve">Circulação  (junta de dessolidarização)</t>
  </si>
  <si>
    <t xml:space="preserve">Circulação (junta de movimentação) </t>
  </si>
  <si>
    <t xml:space="preserve">Sala do juiz (junta de dessolidarização)</t>
  </si>
  <si>
    <t xml:space="preserve">Banheiro (sala do Juiz) (junta de dessolidarização)</t>
  </si>
  <si>
    <t xml:space="preserve">Banheiro Masculino (junta de dessolidarização)</t>
  </si>
  <si>
    <t xml:space="preserve">Banheiro Feminino (junta de dessolidarização)</t>
  </si>
  <si>
    <t xml:space="preserve">Portico externo (face frontal e posterior)</t>
  </si>
  <si>
    <t xml:space="preserve">Portico externo (face interna e de fundo)</t>
  </si>
  <si>
    <t xml:space="preserve">Portico externo (face externa e de topo)</t>
  </si>
  <si>
    <t xml:space="preserve">Lavatório dos banheiros</t>
  </si>
  <si>
    <t xml:space="preserve">Vaso sanitário para banheiro com acesso ao público</t>
  </si>
  <si>
    <t xml:space="preserve">Vaso sanitário para banheiro da sala do juiz</t>
  </si>
  <si>
    <t xml:space="preserve">Assento plástico para vaso sanitário</t>
  </si>
  <si>
    <t xml:space="preserve">Corrimão da entrada</t>
  </si>
  <si>
    <t xml:space="preserve">Porta de banheiro com acesso ao público</t>
  </si>
  <si>
    <t xml:space="preserve">Porta de banheiro com acesso ao público - chapa de inox (0,90 x 0,40m) - instalada na face interna</t>
  </si>
  <si>
    <t xml:space="preserve">Porta de banheiro com acesso ao público - instalada na face interna</t>
  </si>
  <si>
    <t xml:space="preserve">Barras de apoio próximas ao vaso sanitário</t>
  </si>
  <si>
    <t xml:space="preserve">Barra de apoio próxima ao lavatório</t>
  </si>
  <si>
    <t xml:space="preserve">Espelho próximo aos lavatórios dos banheiros</t>
  </si>
  <si>
    <t xml:space="preserve">Lâmpadas</t>
  </si>
  <si>
    <t xml:space="preserve">Percurso do medidor de energia até o quadro de distribuição (incluindo a descida e subida a 1,5m) </t>
  </si>
  <si>
    <t xml:space="preserve">Circuito de alimentação trifásico - percurso do medidor de energia até o quadro de distribuição (incluindo a descida e subida e folga)  - sendo 3 fases, 1 neutro e 1 terra</t>
  </si>
  <si>
    <t xml:space="preserve">Hastes de aterramento - para aterramento dos circuitos do quadro de distribuição</t>
  </si>
  <si>
    <t xml:space="preserve">Caixa para hastes de aterramento</t>
  </si>
  <si>
    <t xml:space="preserve">Caixa de inspeção elétrica</t>
  </si>
  <si>
    <t xml:space="preserve">Proteção da malha de aterramento</t>
  </si>
  <si>
    <t xml:space="preserve">Cabo de cobre nú para malha de aterramento</t>
  </si>
  <si>
    <t xml:space="preserve">Emassamento interno</t>
  </si>
  <si>
    <t xml:space="preserve">Emassamento dos trechos de recomposição (após implementação da estrutura metálica) - considerando uma área de projeção de 50cm para cada lado dos pilares</t>
  </si>
  <si>
    <t xml:space="preserve">Emassamento externo</t>
  </si>
  <si>
    <t xml:space="preserve">Emassamento dos trechos de correção de fissuras nas fachadas</t>
  </si>
  <si>
    <t xml:space="preserve">Pintura interna</t>
  </si>
  <si>
    <t xml:space="preserve">Altura (m)</t>
  </si>
  <si>
    <t xml:space="preserve">Atendimento [(B*C)-D]</t>
  </si>
  <si>
    <t xml:space="preserve">Circulação [(B*C)-D]</t>
  </si>
  <si>
    <t xml:space="preserve">Sala do juiz [(B*C)-D]</t>
  </si>
  <si>
    <t xml:space="preserve">Sala administrativa [(B*C)-D]</t>
  </si>
  <si>
    <t xml:space="preserve">Arquivo [(B*C)-D]</t>
  </si>
  <si>
    <t xml:space="preserve">Pintura externa</t>
  </si>
  <si>
    <t xml:space="preserve">Face</t>
  </si>
  <si>
    <t xml:space="preserve">Pintura externa - Edificação [A*(B*C)-D]</t>
  </si>
  <si>
    <t xml:space="preserve">Pintura externa - Muro lateral maior (trecho de 1 face) [A*(B*C)-D]</t>
  </si>
  <si>
    <t xml:space="preserve">Pintura externa - Muro lateral menor (trecho de 2 faces) [A*(B*C)-D]</t>
  </si>
  <si>
    <t xml:space="preserve">Pintura externa - Muro fundo (trecho de 1 face) [A*(B*C)-D]</t>
  </si>
  <si>
    <t xml:space="preserve">Pintura externa - Muro frontal (trecho de 2 faces) [A*(B*C)-D]</t>
  </si>
  <si>
    <t xml:space="preserve">Pintura de proteção das superfícies metálicas (grades e portões)</t>
  </si>
  <si>
    <t xml:space="preserve">Coeficiente/faces</t>
  </si>
  <si>
    <t xml:space="preserve">Grade (G1) - entrada frontal</t>
  </si>
  <si>
    <t xml:space="preserve">Grade (G2) - porta lateral</t>
  </si>
  <si>
    <t xml:space="preserve">Grade (G3) - janela menor</t>
  </si>
  <si>
    <t xml:space="preserve">Grade (G4) - janela média</t>
  </si>
  <si>
    <t xml:space="preserve">Grade (G4) - janela maior</t>
  </si>
  <si>
    <t xml:space="preserve">Portão</t>
  </si>
  <si>
    <t xml:space="preserve">Diâmetro</t>
  </si>
  <si>
    <t xml:space="preserve">Comprimento</t>
  </si>
  <si>
    <t xml:space="preserve">Corrimãos (tubos horizontais) [A*(PI*B)*C]</t>
  </si>
  <si>
    <t xml:space="preserve">Corrimãos (tubos verticais - montantes) [A*(PI*B)*C]</t>
  </si>
  <si>
    <t xml:space="preserve">Corrimãos (suportes em L) [A*(PI*B)*C]</t>
  </si>
  <si>
    <t xml:space="preserve">Pintura de acabamento da estrutura metálica</t>
  </si>
  <si>
    <t xml:space="preserve">Área superfície / m </t>
  </si>
  <si>
    <t xml:space="preserve">Pintura de acabamento - estrutura metálica (chapa - base dos pilares) - foi acrescido 5cm referente à pintura dos parafusos e porcas</t>
  </si>
  <si>
    <t xml:space="preserve">Pintura de acabamento - estrutura metálica (pilares) - P1 a P15</t>
  </si>
  <si>
    <t xml:space="preserve">Pintura de acabamento - estrutura metálica (vigas) - V1 a V9</t>
  </si>
  <si>
    <t xml:space="preserve">Pintura de acabamento - estrutura metálica (vigas) - V10</t>
  </si>
  <si>
    <t xml:space="preserve">Pintura de acabamento das superfícies metálicas (grades e portões)</t>
  </si>
  <si>
    <t xml:space="preserve">Pintura de acabamento das superfícies metálicas (corrimãos)</t>
  </si>
  <si>
    <t xml:space="preserve">Diâmetro </t>
  </si>
  <si>
    <t xml:space="preserve">Símbolo de vaga (PCD e idoso)</t>
  </si>
  <si>
    <t xml:space="preserve">Demarcação longitudinal (vagas de estacionamento)</t>
  </si>
  <si>
    <t xml:space="preserve">Demarcação inclinada (vaga PCD)</t>
  </si>
  <si>
    <t xml:space="preserve">Resíduos sólidos (Classe A)</t>
  </si>
  <si>
    <t xml:space="preserve">Espessura / Profund</t>
  </si>
  <si>
    <t xml:space="preserve">Fator desempolamento</t>
  </si>
  <si>
    <t xml:space="preserve">Entulho - demolição de piso cerâmico</t>
  </si>
  <si>
    <t xml:space="preserve">Entulho - demolição de rodapé (91,7 x 0,08)</t>
  </si>
  <si>
    <t xml:space="preserve">Entulho - demolição de alvenaria</t>
  </si>
  <si>
    <t xml:space="preserve">Entulho - demolição de argamassa</t>
  </si>
  <si>
    <t xml:space="preserve">Entulho - demolição de laje/lastro de concreto</t>
  </si>
  <si>
    <t xml:space="preserve">Entulho - escavação de valas (projeção dos blocos de fundação), considerando 85% do volume escavado, sendo +- 15% reaproveitado no reaterro</t>
  </si>
  <si>
    <t xml:space="preserve">Entulho - escavação de valas (área de estacionamento e calçada lateral para execução do piso intertravado)</t>
  </si>
  <si>
    <t xml:space="preserve">Resíduos sólidos (Classe B ou C)</t>
  </si>
  <si>
    <t xml:space="preserve">Entulho - demolição de forro de gesso</t>
  </si>
  <si>
    <t xml:space="preserve">Volume aprox</t>
  </si>
  <si>
    <t xml:space="preserve">Capacidade caçamba</t>
  </si>
  <si>
    <t xml:space="preserve">Locação de caçamba de entulho (capacidade 5m³) - período de 7 dias [A/B]</t>
  </si>
  <si>
    <t xml:space="preserve">Volume (m³)</t>
  </si>
  <si>
    <t xml:space="preserve">Peso específico (T/m³)</t>
  </si>
  <si>
    <t xml:space="preserve">Peso de resíduos da construção civil (adotando peso específico = 1.500 kg / m³)</t>
  </si>
  <si>
    <t xml:space="preserve">Limpeza da pavimentação externa (região entre a edificação e os limites dos muros)</t>
  </si>
  <si>
    <t xml:space="preserve">CURVA ABC-SERVIÇOS - Reforma e reforço estrutural - Jacaraú</t>
  </si>
  <si>
    <t xml:space="preserve">(%) Simples</t>
  </si>
  <si>
    <t xml:space="preserve">(%) Acumulado</t>
  </si>
  <si>
    <t xml:space="preserve">Classe</t>
  </si>
  <si>
    <t xml:space="preserve">Posição</t>
  </si>
  <si>
    <t xml:space="preserve">CURVA ABC- INSUMOS - Reforma e recuperação estrutural - Jacaraú</t>
  </si>
  <si>
    <t xml:space="preserve">Qtd total</t>
  </si>
  <si>
    <t xml:space="preserve">SERVENTE DE OBRAS</t>
  </si>
  <si>
    <t xml:space="preserve">ENCARREGADO GERAL DE OBRAS (MENSALISTA)</t>
  </si>
  <si>
    <t xml:space="preserve">ENGENHEIRO CIVIL DE OBRA PLENO</t>
  </si>
  <si>
    <t xml:space="preserve">PINTOR</t>
  </si>
  <si>
    <t xml:space="preserve">SOLDADOR</t>
  </si>
  <si>
    <t xml:space="preserve">MONTADOR DE ESTRUTURAS METALICAS HORISTA</t>
  </si>
  <si>
    <t xml:space="preserve">PEDREIRO (HORISTA)</t>
  </si>
  <si>
    <t xml:space="preserve">ALIMENTACAO - HORISTA (COLETADO CAIXA)</t>
  </si>
  <si>
    <t xml:space="preserve">CARPINTEIRO DE FORMAS</t>
  </si>
  <si>
    <t xml:space="preserve">EXAMES - HORISTA (COLETADO CAIXA)</t>
  </si>
  <si>
    <t xml:space="preserve">TELHA DE FIBROCIMENTO ONDULADA E = 6 MM, DE 2,44 X 1,10 M (SEM AMIANTO)</t>
  </si>
  <si>
    <t xml:space="preserve">TRANSPORTE - HORISTA (COLETADO CAIXA)</t>
  </si>
  <si>
    <t xml:space="preserve">AZULEJISTA OU LADRILHEIRO (HORISTA)</t>
  </si>
  <si>
    <t xml:space="preserve">OLEO DIESEL COMBUSTIVEL COMUM</t>
  </si>
  <si>
    <t xml:space="preserve">AJUDANTE DE ESTRUTURAS METALICAS HORISTA</t>
  </si>
  <si>
    <t xml:space="preserve">AJUDANTE ESPECIALIZADO</t>
  </si>
  <si>
    <t xml:space="preserve">GESSEIRO (HORISTA)</t>
  </si>
  <si>
    <t xml:space="preserve">EPI - FAMILIA SERVENTE - HORISTA (ENCARGOS COMPLEMENTARES - COLETADO CAIXA)</t>
  </si>
  <si>
    <t xml:space="preserve">ELETRICISTA</t>
  </si>
  <si>
    <t xml:space="preserve">CHAPA/PAINEL DE MADEIRA COMPENSADA RESINADA (MADEIRITE RESINADO ROSA) PARA FORMA DE CONCRETO, DE 2200 x 1100 MM, E = 8 A 12 MM</t>
  </si>
  <si>
    <t xml:space="preserve">JANELA BASCULANTE, ACO, COM BATENTE/REQUADRO, 60 X 60 CM (SEM VIDROS)</t>
  </si>
  <si>
    <t xml:space="preserve">OPERADOR DE BETONEIRA ESTACIONARIA / MISTURADOR</t>
  </si>
  <si>
    <t xml:space="preserve">GRANALHA DE ACO, ANGULAR (GRIT), PARA JATEAMENTO, PENEIRA 1,41 A 1,19 MM (SAE G16)</t>
  </si>
  <si>
    <t xml:space="preserve">SC25KG</t>
  </si>
  <si>
    <t xml:space="preserve">LUMINARIA DE SOBREPOR EM CHAPA DE ACO PARA 2 LAMPADAS FLUORESCENTES DE *36* W, ALETADA, COMPLETA (LAMPADAS E REATOR INCLUSOS)</t>
  </si>
  <si>
    <t xml:space="preserve">OPERADOR DE MARTELETE OU MARTELETEIRO</t>
  </si>
  <si>
    <t xml:space="preserve">VIGA NAO APARELHADA  *6 X 12* CM, EM MACARANDUBA, ANGELIM OU EQUIVALENTE DA REGIAO - BRUTA</t>
  </si>
  <si>
    <t xml:space="preserve">GUARNICAO / MOLDURA / ARREMATE DE ACABAMENTO PARA ESQUADRIA, EM ALUMINIO PERFIL 25, ACABAMENTO ANODIZADO BRANCO OU BRILHANTE, PARA 1 FACE</t>
  </si>
  <si>
    <t xml:space="preserve">ACO CA-50, 8,0 MM, VERGALHAO</t>
  </si>
  <si>
    <t xml:space="preserve">PORTA DE ABRIR EM ALUMINIO TIPO VENEZIANA, ACABAMENTO ANODIZADO NATURAL, SEM GUARNICAO/ALIZAR/VISTA, 87 X 210 CM</t>
  </si>
  <si>
    <t xml:space="preserve">ENCANADOR OU BOMBEIRO HIDRAULICO</t>
  </si>
  <si>
    <t xml:space="preserve">1b</t>
  </si>
  <si>
    <t xml:space="preserve">AJUDANTE DE ELETRICISTA</t>
  </si>
  <si>
    <t xml:space="preserve">FERRAMENTAS - FAMILIA SERVENTE - HORISTA (ENCARGOS COMPLEMENTARES - COLETADO CAIXA)</t>
  </si>
  <si>
    <t xml:space="preserve">CARPINTEIRO AUXILIAR</t>
  </si>
  <si>
    <t xml:space="preserve">EPI - FAMILIA PINTOR - HORISTA (ENCARGOS COMPLEMENTARES - COLETADO CAIXA)</t>
  </si>
  <si>
    <t xml:space="preserve">BLOCO DE CONCRETO ESTRUTURAL 14 X 19 X 29 CM, FBK 6 MPA (NBR 6136)</t>
  </si>
  <si>
    <t xml:space="preserve">FERRAMENTAS - FAMILIA PINTOR - HORISTA (ENCARGOS COMPLEMENTARES - COLETADO CAIXA)</t>
  </si>
  <si>
    <t xml:space="preserve">EPI - FAMILIA PEDREIRO - HORISTA (ENCARGOS COMPLEMENTARES) - COLETADOS CAIXA</t>
  </si>
  <si>
    <t xml:space="preserve">CALCETEIRO (HORISTA)</t>
  </si>
  <si>
    <t xml:space="preserve">JANELA EM MADEIRA CEDRINHO/ ANGELIM COMERCIAL/ CURUPIXA/ CUMARU OU EQUIVALENTE DA REGIAO, CAIXA DO BATENTE/MARCO *10* CM, 2 FOLHAS DE ABRIR TIPO VENEZIANA E 2 FOLHAS GUILHOTINA PARA VIDRO, COM GUARNICAO/ALIZAR, COM FERRAGENS (SEM VIDRO E SEM ACABAMENTO)</t>
  </si>
  <si>
    <t xml:space="preserve">EPI - FAMILIA SOLDADOR - HORISTA (ENCARGOS COMPLEMENTARES - COLETADO CAIXA)</t>
  </si>
  <si>
    <t xml:space="preserve">EPI - FAMILIA ENCARREGADO GERAL - MENSALISTA (ENCARGOS COMPLEMENTARES - COLETADO CAIXA)</t>
  </si>
  <si>
    <t xml:space="preserve">EPI - FAMILIA OPERADOR ESCAVADEIRA - HORISTA (ENCARGOS COMPLEMENTARES - COLETADO CAIXA)</t>
  </si>
  <si>
    <t xml:space="preserve">CAL HIDRATADA CH-I PARA ARGAMASSAS</t>
  </si>
  <si>
    <t xml:space="preserve">TORNEIRA METALICA CROMADA DE MESA, PARA LAVATORIO, TEMPORIZADA PRESSAO FECHAMENTO AUTOMATICO, BICA BAIXA</t>
  </si>
  <si>
    <t xml:space="preserve">PORTA DE MADEIRA, FOLHA MEDIA (NBR 15930) DE 900 X 2100 MM, DE 35 MM A 40 MM DE ESPESSURA, NUCLEO SEMI-SOLIDO (SARRAFEADO), CAPA LISA EM HDF, ACABAMENTO EM PRIMER PARA PINTURA</t>
  </si>
  <si>
    <t xml:space="preserve">FERRAMENTAS - FAMILIA PEDREIRO - HORISTA (ENCARGOS COMPLEMENTARES) - COLETADOS CAIXA (ENCARGOS COMPLEMENTARES) - HORISTA</t>
  </si>
  <si>
    <t xml:space="preserve">EXAMES - MENSALISTA (COLETADO CAIXA)</t>
  </si>
  <si>
    <t xml:space="preserve">FERRAMENTAS - FAMILIA SOLDADOR - HORISTA (ENCARGOS COMPLEMENTARES - COLETADO CAIXA)</t>
  </si>
  <si>
    <t xml:space="preserve">EPI - FAMILIA CARPINTEIRO DE FORMAS - HORISTA (ENCARGOS COMPLEMENTARES - COLETADO CAIXA)</t>
  </si>
  <si>
    <t xml:space="preserve">BATENTE / PORTAL / ADUELA / MARCO EM MADEIRA MACICA COM REBAIXO, E = *3* CM, L = *14* CM, PARA PORTAS DE  GIRO DE *60 CM A 120* CM  X *210* CM, CEDRINHO / ANGELIM COMERCIAL / TAURI / CURUPIXA / PEROBA / CUMARU OU EQUIVALENTE DA REGIAO (NAO INCLUI ALIZARES)</t>
  </si>
  <si>
    <t xml:space="preserve">JG</t>
  </si>
  <si>
    <t xml:space="preserve">CABO DE COBRE, FLEXIVEL, CLASSE 4 OU 5, ISOLACAO EM PVC/A, ANTICHAMA BWF-B, 1 CONDUTOR, 450/750 V, SECAO NOMINAL 2,5 MM2</t>
  </si>
  <si>
    <t xml:space="preserve">LAVATORIO DE LOUCA BRANCA, SUSPENSO (SEM COLUNA), DIMENSOES *40 X 30* CM</t>
  </si>
  <si>
    <t xml:space="preserve">PARAFUSO ZINCADO ROSCA SOBERBA, CABECA SEXTAVADA, 5/16 " X 250 MM, PARA FIXACAO DE TELHA EM MADEIRA</t>
  </si>
  <si>
    <t xml:space="preserve">BACIA SANITARIA (VASO) COM CAIXA ACOPLADA, SIFAO APARENTE, DE LOUCA BRANCA (SEM ASSENTO)</t>
  </si>
  <si>
    <t xml:space="preserve">CARPINTEIRO DE ESQUADRIAS</t>
  </si>
  <si>
    <t xml:space="preserve">CABO DE COBRE, FLEXIVEL, CLASSE 4 OU 5, ISOLACAO EM PVC/A, ANTICHAMA BWF-B, 1 CONDUTOR, 450/750 V, SECAO NOMINAL 1,5 MM2</t>
  </si>
  <si>
    <t xml:space="preserve">DOBRADICA EM ACO/FERRO, 3 1/2" X  3", E= 1,9  A 2 MM, COM ANEL,  CROMADO OU ZINCADO, TAMPA BOLA, COM PARAFUSOS</t>
  </si>
  <si>
    <t xml:space="preserve">PINTOR PARA TINTA EPOXI</t>
  </si>
  <si>
    <t xml:space="preserve">CABO DE COBRE, FLEXIVEL, CLASSE 4 OU 5, ISOLACAO EM PVC/A, ANTICHAMA BWF-B, COBERTURA PVC-ST1, ANTICHAMA BWF-B, 1 CONDUTOR, 0,6/1 KV, SECAO NOMINAL 10 MM2</t>
  </si>
  <si>
    <t xml:space="preserve">PORTA DE MADEIRA, FOLHA MEDIA (NBR 15930) DE 800 X 2100 MM, DE 35 MM A 40 MM DE ESPESSURA, NUCLEO SEMI-SOLIDO (SARRAFEADO), CAPA LISA EM HDF, ACABAMENTO EM PRIMER PARA PINTURA</t>
  </si>
  <si>
    <t xml:space="preserve">MARTELO DEMOLIDOR PNEUMATICO MANUAL, PESO  DE 28 KG, COM SILENCIADOR</t>
  </si>
  <si>
    <t xml:space="preserve">FECHADURA ROSETA REDONDA PARA PORTA DE BANHEIRO, EM ACO INOX (MAQUINA, TESTA E CONTRA-TESTA) E EM ZAMAC (MACANETA, LINGUETA E TRINCOS) COM ACABAMENTO CROMADO, MAQUINA DE 55 MM, INCLUINDO CHAVE TIPO TRANQUETA</t>
  </si>
  <si>
    <t xml:space="preserve">2b</t>
  </si>
  <si>
    <t xml:space="preserve">ARMADOR (HORISTA)</t>
  </si>
  <si>
    <t xml:space="preserve">AUXILIAR DE ENCANADOR OU BOMBEIRO HIDRAULICO</t>
  </si>
  <si>
    <t xml:space="preserve">BACIA SANITARIA (VASO) CONVENCIONAL, DE LOUCA BRANCA, SIFAO APARENTE, SAIDA VERTICAL (SEM ASSENTO)</t>
  </si>
  <si>
    <t xml:space="preserve">SERRALHEIRO (HORISTA)</t>
  </si>
  <si>
    <t xml:space="preserve">ESCAVADEIRA HIDRAULICA SOBRE ESTEIRAS, CACAMBA 0,80M3, PESO OPERACIONAL 17T, POTENCIA BRUTA 111HP</t>
  </si>
  <si>
    <t xml:space="preserve">CABO DE COBRE, FLEXIVEL, CLASSE 4 OU 5, ISOLACAO EM PVC/A, ANTICHAMA BWF-B, 1 CONDUTOR, 450/750 V, SECAO NOMINAL 4 MM2</t>
  </si>
  <si>
    <t xml:space="preserve">EPI - FAMILIA ELETRICISTA - HORISTA (ENCARGOS COMPLEMENTARES - COLETADO CAIXA)</t>
  </si>
  <si>
    <t xml:space="preserve">GUARNICAO/ ALIZAR/ VISTA MACICA, E= *1* CM, L= *4,5* CM, EM CEDRINHO/ ANGELIM COMERCIAL/  EUCALIPTO/ CURUPIXA/ PEROBA/ CUMARU OU EQUIVALENTE DA REGIAO</t>
  </si>
  <si>
    <t xml:space="preserve">TELHADOR</t>
  </si>
  <si>
    <t xml:space="preserve">ELETRODUTO DE PVC RIGIDO ROSCAVEL DE 1/2 ", SEM LUVA</t>
  </si>
  <si>
    <t xml:space="preserve">LUMINARIA SPOT DE SOBREPOR EM ALUMINIO COM ALETA PLASTICA PARA 1 LAMPADA, BASE E27, POTENCIA MAXIMA 40/60 W (NAO INCLUI LAMPADA)</t>
  </si>
  <si>
    <t xml:space="preserve">OPERADOR DE MAQUINAS E TRATORES DIVERSOS (TERRAPLANAGEM)</t>
  </si>
  <si>
    <t xml:space="preserve">FERRAMENTAS - FAMILIA CARPINTEIRO DE FORMAS - HORISTA (ENCARGOS COMPLEMENTARES - COLETADO CAIXA)</t>
  </si>
  <si>
    <t xml:space="preserve">FERRAMENTAS - FAMILIA ELETRICISTA - HORISTA (ENCARGOS COMPLEMENTARES - COLETADO CAIXA)</t>
  </si>
  <si>
    <t xml:space="preserve">TOMADA 2P+T 10A, 250V  (APENAS MODULO)</t>
  </si>
  <si>
    <t xml:space="preserve">OPERADOR DE JATO ABRASIVO OU JATISTA</t>
  </si>
  <si>
    <t xml:space="preserve">BLOCO CERAMICO / TIJOLO VAZADO PARA ALVENARIA DE VEDACAO, 8 FUROS NA HORIZONTAL, DE 9 X 19 X 19 CM (L XA X C)</t>
  </si>
  <si>
    <t xml:space="preserve">AJUDANTE DE SERRALHEIRO (HORISTA)</t>
  </si>
  <si>
    <t xml:space="preserve">QUADRO DE DISTRIBUICAO COM BARRAMENTO TRIFASICO, DE EMBUTIR, EM CHAPA DE ACO GALVANIZADO, PARA 12 DISJUNTORES DIN, 100 A</t>
  </si>
  <si>
    <t xml:space="preserve">!EM PROCESSO DE DESATIVACAO! HASTE DE ATERRAMENTO EM ACO COM 3,00 M DE COMPRIMENTO E DN = 3/4", REVESTIDA COM BAIXA CAMADA DE COBRE, SEM CONECTOR</t>
  </si>
  <si>
    <t xml:space="preserve">ELETRODUTO PVC FLEXIVEL CORRUGADO, COR AMARELA, DE 20 MM</t>
  </si>
  <si>
    <t xml:space="preserve">DISJUNTOR TIPO NEMA, MONOPOLAR 35  ATE  50 A, TENSAO MAXIMA DE 240 V</t>
  </si>
  <si>
    <t xml:space="preserve">INTERRUPTOR PARALELO 10A, 250V (APENAS MODULO)</t>
  </si>
  <si>
    <t xml:space="preserve">ARGAMASSA INDUSTRIALIZADA PARA CHAPISCO ROLADO</t>
  </si>
  <si>
    <t xml:space="preserve">MARMORISTA / GRANITEIRO (HORISTA)</t>
  </si>
  <si>
    <t xml:space="preserve">PORTA DE MADEIRA, FOLHA MEDIA (NBR 15930) DE 600 X 2100 MM, DE 35 MM A 40 MM DE ESPESSURA, NUCLEO SEMI-SOLIDO (SARRAFEADO), CAPA LISA EM HDF, ACABAMENTO EM PRIMER PARA PINTURA</t>
  </si>
  <si>
    <t xml:space="preserve">TALHA MANUAL DE CORRENTE, CAPACIDADE DE 2 T COM ELEVACAO DE 3 M</t>
  </si>
  <si>
    <t xml:space="preserve">CABO DE COBRE, FLEXIVEL, CLASSE 4 OU 5, ISOLACAO EM PVC/A, ANTICHAMA BWF-B, 1 CONDUTOR, 450/750 V, SECAO NOMINAL 16 MM2</t>
  </si>
  <si>
    <t xml:space="preserve">BANCADA DE MARMORE SINTETICO COM UMA CUBA, 120 X *60* CM</t>
  </si>
  <si>
    <t xml:space="preserve">TUBO PVC  SERIE NORMAL, DN 100 MM, PARA ESGOTO  PREDIAL (NBR 5688)</t>
  </si>
  <si>
    <t xml:space="preserve">ABRACADEIRA EM ACO PARA AMARRACAO DE ELETRODUTOS, TIPO D, COM 1/2" E PARAFUSO DE FIXACAO</t>
  </si>
  <si>
    <t xml:space="preserve">CONDULETE EM PVC, TIPO "B", SEM TAMPA, DE 1/2" OU 3/4"</t>
  </si>
  <si>
    <t xml:space="preserve">EPI - FAMILIA ENCANADOR - HORISTA (ENCARGOS COMPLEMENTARES - COLETADO CAIXA)</t>
  </si>
  <si>
    <t xml:space="preserve">DISJUNTOR TIPO DIN/IEC, TRIPOLAR DE 10 ATE 50A</t>
  </si>
  <si>
    <t xml:space="preserve">CHUVEIRO COMUM EM PLASTICO BRANCO, COM CANO, 3 TEMPERATURAS, 5500 W (110/220 V)</t>
  </si>
  <si>
    <t xml:space="preserve">INTERRUPTOR SIMPLES 10A, 250V (APENAS MODULO)</t>
  </si>
  <si>
    <t xml:space="preserve">FERRAMENTAS - FAMILIA ENCARREGADO GERAL - MENSALISTA (ENCARGOS COMPLEMENTARES - COLETADO CAIXA)</t>
  </si>
  <si>
    <t xml:space="preserve">PREGO DE ACO POLIDO COM CABECA 22 X 48 (4 1/4 X 5)</t>
  </si>
  <si>
    <t xml:space="preserve">BLOCO DE VEDACAO DE CONCRETO, 9 X 19 X 39 CM (CLASSE C - NBR 6136)</t>
  </si>
  <si>
    <t xml:space="preserve">ESPELHO / PLACA DE 3 POSTOS 4" X 2", PARA INSTALACAO DE TOMADAS E INTERRUPTORES</t>
  </si>
  <si>
    <t xml:space="preserve">ENERGIA ELETRICA ATE 2000 KWH INDUSTRIAL, SEM DEMANDA</t>
  </si>
  <si>
    <t xml:space="preserve">KW/H</t>
  </si>
  <si>
    <t xml:space="preserve">EPI - FAMILIA ENGENHEIRO CIVIL - HORISTA (ENCARGOS COMPLEMENTARES - COLETADO CAIXA)</t>
  </si>
  <si>
    <t xml:space="preserve">CAIXA DE GORDURA CILINDRICA EM CONCRETO SIMPLES,  PRE-MOLDADA, COM DIAMETRO DE 40 CM E ALTURA DE 45 CM, COM TAMPA</t>
  </si>
  <si>
    <t xml:space="preserve">SIFAO PLASTICO FLEXIVEL SAIDA VERTICAL PARA COLUNA LAVATORIO, 1 X 1.1/2 "</t>
  </si>
  <si>
    <t xml:space="preserve">AJUDANTE DE ARMADOR (HORISTA)</t>
  </si>
  <si>
    <t xml:space="preserve">OPERADOR DE ESCAVADEIRA</t>
  </si>
  <si>
    <t xml:space="preserve">SEGURO - HORISTA (COLETADO CAIXA)</t>
  </si>
  <si>
    <t xml:space="preserve">TUBO PVC, SOLDAVEL, DN 25 MM, AGUA FRIA (NBR-5648)</t>
  </si>
  <si>
    <t xml:space="preserve">TUBO PVC SERIE NORMAL, DN 50 MM, PARA ESGOTO PREDIAL (NBR 5688)</t>
  </si>
  <si>
    <t xml:space="preserve">VIDRACEIRO (HORISTA)</t>
  </si>
  <si>
    <t xml:space="preserve">ELETRODUTO DE PVC RIGIDO ROSCAVEL DE 1 ", SEM LUVA</t>
  </si>
  <si>
    <t xml:space="preserve">TORNEIRA METALICA CROMADA, RETA, DE PAREDE, PARA COZINHA, SEM BICO, SEM AREJADOR, PADRAO POPULAR, 1/2 " OU 3/4 " (REF 1158)</t>
  </si>
  <si>
    <t xml:space="preserve">BETONEIRA CAPACIDADE NOMINAL 400 L, CAPACIDADE DE MISTURA  280 L, MOTOR ELETRICO TRIFASICO 220/380 V POTENCIA 2 CV, SEM CARREGADOR</t>
  </si>
  <si>
    <t xml:space="preserve">JOELHO PVC, SOLDAVEL, COM BUCHA DE LATAO, 90 GRAUS, 25 MM X 3/4", PARA AGUA FRIA PREDIAL</t>
  </si>
  <si>
    <t xml:space="preserve">CAIXA OCTOGONAL DE FUNDO MOVEL, EM PVC, DE 3" X 3", PARA ELETRODUTO FLEXIVEL CORRUGADO</t>
  </si>
  <si>
    <t xml:space="preserve">SUPORTE MAO-FRANCESA EM ACO, ABAS IGUAIS 40 CM, CAPACIDADE MINIMA 70 KG, BRANCO</t>
  </si>
  <si>
    <t xml:space="preserve">QUADRO DE DISTRIBUICAO, SEM BARRAMENTO, EM PVC, DE EMBUTIR, PARA 8 DISJUNTORES DIN</t>
  </si>
  <si>
    <t xml:space="preserve">CURVA PVC CURTA 90 GRAUS, 100 MM, PARA ESGOTO PREDIAL</t>
  </si>
  <si>
    <t xml:space="preserve">GASOLINA COMUM</t>
  </si>
  <si>
    <t xml:space="preserve">TUBO PVC  SERIE NORMAL, DN 40 MM, PARA ESGOTO  PREDIAL (NBR 5688)</t>
  </si>
  <si>
    <t xml:space="preserve">SOLUÇÃO LIMPADORA FRASCO PLÁSTICO COM 1000CM3</t>
  </si>
  <si>
    <t xml:space="preserve">LAMPADA FLUORESCENTE COMPACTA 2U BRANCA 15 W, BASE E27 (127/220 V)</t>
  </si>
  <si>
    <t xml:space="preserve">SUPORTE DE FIXACAO PARA ESPELHO / PLACA 4" X 2", PARA 3 MODULOS, PARA INSTALACAO DE TOMADAS E INTERRUPTORES (SOMENTE SUPORTE)</t>
  </si>
  <si>
    <t xml:space="preserve">ACO CA-60, 4,2 MM, OU 5,0 MM, OU 6,0 MM, OU 7,0 MM, VERGALHAO</t>
  </si>
  <si>
    <t xml:space="preserve">CONJUNTO ARRUELAS DE VEDACAO 5/16" PARA TELHA FIBROCIMENTO (UMA ARRUELA METALICA E UMA ARRUELA PVC - CONICAS)</t>
  </si>
  <si>
    <t xml:space="preserve">OPERADOR DE GUINCHO OU GUINCHEIRO</t>
  </si>
  <si>
    <t xml:space="preserve">CONDULETE EM PVC, TIPO "LB", SEM TAMPA, DE 1/2" OU 3/4"</t>
  </si>
  <si>
    <t xml:space="preserve">CAIBRO DE MADEIRA NAO APARELHADA *5 X 6* CM, MACARANDUBA, ANGELIM OU EQUIVALENTE DA REGIAO</t>
  </si>
  <si>
    <t xml:space="preserve">CABO TELEFONICO CCI 50, 4 PARES, USO INTERNO, SEM BLINDAGEM</t>
  </si>
  <si>
    <t xml:space="preserve">BETONEIRA, CAPACIDADE NOMINAL 600 L, CAPACIDADE DE MISTURA  360L, MOTOR ELETRICO TRIFASICO 220/380V, POTENCIA 4CV, EXCLUSO CARREGADOR</t>
  </si>
  <si>
    <t xml:space="preserve">FERRAMENTAS - FAMILIA ENCANADOR - HORISTA (ENCARGOS COMPLEMENTARES - COLETADO CAIXA)</t>
  </si>
  <si>
    <t xml:space="preserve">CAIXA DE PASSAGEM, EM PVC, DE 4" X 2", PARA ELETRODUTO FLEXIVEL CORRUGADO</t>
  </si>
  <si>
    <t xml:space="preserve">REGISTRO PRESSAO BRUTO EM LATAO FORJADO, BITOLA 3/4 " (REF 1400)</t>
  </si>
  <si>
    <t xml:space="preserve">CORTADEIRA DE PISO DE CONCRETO E ASFALTO, PARA DISCO PADRAO DE DIAMETRO 350 MM (14") OU 450 MM (18") , MOTOR A GASOLINA, POTENCIA 13 HP, SEM DISCO</t>
  </si>
  <si>
    <t xml:space="preserve">APARELHO CORTE OXI-ACETILENO PARA SOLDA E CORTE CONTENDO MACARICO SOLDA, BICO DE CORTE, CILINDROS, REGULADORES, MANGUEIRAS E CARRINHO</t>
  </si>
  <si>
    <t xml:space="preserve">COMPRESSOR DE AR REBOCAVEL, VAZAO 189 PCM, PRESSAO EFETIVA DE TRABALHO 102 PSI, MOTOR DIESEL, POTENCIA 63 CV</t>
  </si>
  <si>
    <t xml:space="preserve">ADITIVO IMPERMEABILIZANTE DE PEGA NORMAL PARA ARGAMASSAS E CONCRETOS SEM ARMACAO</t>
  </si>
  <si>
    <t xml:space="preserve">ENGATE/RABICHO FLEXIVEL PLASTICO (PVC OU ABS) BRANCO 1/2 " X 30 CM</t>
  </si>
  <si>
    <t xml:space="preserve">ADESIVO CPVC FRASCO C/ 850 G</t>
  </si>
  <si>
    <t xml:space="preserve">CAMINHAO TOCO, PESO BRUTO TOTAL 16000 KG, CARGA UTIL MAXIMA DE 10685 KG, DISTANCIA ENTRE EIXOS 4,8M, POTENCIA 189 CV (INCLUI CABINE E CHASSI, NAO INCLUI CARROCERIA)</t>
  </si>
  <si>
    <t xml:space="preserve">COMPACTADOR DE SOLO TIPO PLACA VIBRATORIA REVERSIVEL, A GASOLINA, 4 TEMPOS, PESO DE 125 A 150 KG, FORCA CENTRIFUGA DE 2500 A 2800 KGF, LARG. TRABALHO DE 400 A 450 MM, FREQ VIBRACAO DE 4300 A 4500 RPM, VELOC. TRABALHO DE 15 A 20 M/MIN, POT. DE 5,5 A 6,0 HP</t>
  </si>
  <si>
    <t xml:space="preserve">VALVULA EM PLASTICO BRANCO PARA TANQUE OU LAVATORIO 1 ", SEM UNHO E SEM LADRAO</t>
  </si>
  <si>
    <t xml:space="preserve">JOELHO PVC, SOLDAVEL, BB, 90 GRAUS, DN 40 MM, PARA ESGOTO PREDIAL</t>
  </si>
  <si>
    <t xml:space="preserve">VIBRADOR DE IMERSAO, DIAMETRO DA PONTEIRA DE *45* MM, COM MOTOR ELETRICO TRIFASICO DE 2 HP (2 CV)</t>
  </si>
  <si>
    <t xml:space="preserve">PEDRA BRITADA N. 0, OU PEDRISCO (4,8 A 9,5 MM) POSTO PEDREIRA/FORNECEDOR, SEM FRETE</t>
  </si>
  <si>
    <t xml:space="preserve">LAMPADA FLUORESCENTE COMPACTA 3U BRANCA 20 W, BASE E27 (127/220 V)</t>
  </si>
  <si>
    <t xml:space="preserve">CURVA 90 GRAUS, LONGA, DE PVC RIGIDO ROSCAVEL, DE 1/2", PARA ELETRODUTO</t>
  </si>
  <si>
    <t xml:space="preserve">CAIXA SIFONADA PVC, 100 X 100 X 50 MM, COM GRELHA REDONDA, BRANCA</t>
  </si>
  <si>
    <t xml:space="preserve">VALVULA EM PLASTICO CROMADO TIPO AMERICANA PARA PIA DE COZINHA 3.1/2 " X 1.1/2 ", SEM ADAPTADOR</t>
  </si>
  <si>
    <t xml:space="preserve">TE SANITARIO, PVC, DN 100 X 100 MM, SERIE NORMAL, PARA ESGOTO PREDIAL</t>
  </si>
  <si>
    <t xml:space="preserve">MOTORISTA OPERADOR DE CAMINHAO COM MUNCK</t>
  </si>
  <si>
    <t xml:space="preserve">FERRAMENTAS - FAMILIA OPERADOR ESCAVADEIRA - HORISTA (ENCARGOS COMPLEMENTARES - COLETADO CAIXA)</t>
  </si>
  <si>
    <t xml:space="preserve">GUINDAUTO HIDRAULICO, CAPACIDADE MAXIMA DE CARGA 6200 KG, MOMENTO MAXIMO DE CARGA 11,7 TM , ALCANCE MAXIMO HORIZONTAL  9,70 M, PARA MONTAGEM SOBRE CHASSI DE CAMINHAO PBT MINIMO 13000 KG (INCLUI MONTAGEM, NAO INCLUI CAMINHAO)</t>
  </si>
  <si>
    <t xml:space="preserve">MAQUINA TIPO VASO/TANQUE/JATO DE PRESSAO PORTATIL PARA JATEAMENTO, CONTROLE AUTOMATICO E REMOTO, CAMARA DE 1 SAIDA, 280 L, DIAM. *670* MM, BICO JATO CURTO VENTURI DE 5/16", MANGUEIRA DE 1" DE 10 M, COMPLETA (VALVULAS POP UP E DOSADORA, FUNDO CONICO ETC)</t>
  </si>
  <si>
    <t xml:space="preserve">TE SANITARIO, PVC, DN 50 X 50 MM, SERIE NORMAL, PARA ESGOTO PREDIAL</t>
  </si>
  <si>
    <t xml:space="preserve">RALO SIFONADO CILINDRICO, PVC, 100 X 40 MM,  COM GRELHA REDONDA BRANCA</t>
  </si>
  <si>
    <t xml:space="preserve">LIXA D’AGUA EM FOLHA, GRAO 100</t>
  </si>
  <si>
    <t xml:space="preserve">ANEL BORRACHA PARA TUBO ESGOTO PREDIAL, DN 100 MM (NBR 5688)</t>
  </si>
  <si>
    <t xml:space="preserve">PARAFUSO ROSCA SOBERBA ZINCADO CABECA CHATA FENDA SIMPLES 3,5 X 25 MM (1 ")</t>
  </si>
  <si>
    <t xml:space="preserve">CAIXA DE PASSAGEM METALICA, DE SOBREPOR, COM TAMPA APARAFUSADA, DIMENSOES 15 X 15 X *10* CM</t>
  </si>
  <si>
    <t xml:space="preserve">TELA DE ACO SOLDADA GALVANIZADA/ZINCADA PARA ALVENARIA, FIO D = *1,20 A 1,70* MM, MALHA 15 X 15 MM, (C X L) *50 X 7,5* CM</t>
  </si>
  <si>
    <t xml:space="preserve">TE SOLDAVEL, PVC, 90 GRAUS, 25 MM, PARA AGUA FRIA PREDIAL (NBR 5648)</t>
  </si>
  <si>
    <t xml:space="preserve">CURVA 180 GRAUS, DE PVC RIGIDO ROSCAVEL, DE 1", PARA ELETRODUTO</t>
  </si>
  <si>
    <t xml:space="preserve">TERMINAL A COMPRESSAO EM COBRE ESTANHADO PARA CABO 10 MM2, 1 FURO E 1 COMPRESSAO, PARA PARAFUSO DE FIXACAO M6</t>
  </si>
  <si>
    <t xml:space="preserve">TINTA ASFALTICA IMPERMEABILIZANTE DISPERSA EM AGUA, PARA MATERIAIS CIMENTICIOS</t>
  </si>
  <si>
    <t xml:space="preserve">JOELHO PVC, SOLDAVEL, 90 GRAUS, 25 MM, PARA AGUA FRIA PREDIAL</t>
  </si>
  <si>
    <t xml:space="preserve">TERMINAL A COMPRESSAO EM COBRE ESTANHADO PARA CABO 16 MM2, 1 FURO E 1 COMPRESSAO, PARA PARAFUSO DE FIXACAO M6</t>
  </si>
  <si>
    <t xml:space="preserve">CHAPA/PAINEL DE MADEIRA COMPENSADA RESINADA (MADEIRITE RESINADO ROSA) PARA FORMA DE CONCRETO, DE 2200 x 1100 MM, E = 17 MM</t>
  </si>
  <si>
    <t xml:space="preserve">ANEL BORRACHA PARA TUBO ESGOTO PREDIAL, DN 50 MM (NBR 5688)</t>
  </si>
  <si>
    <t xml:space="preserve">CURVA 90 GRAUS, LONGA, DE PVC RIGIDO ROSCAVEL, DE 1", PARA ELETRODUTO</t>
  </si>
  <si>
    <t xml:space="preserve">PREGO DE ACO POLIDO SEM CABECA 15 X 15 (1 1/4 X 13)</t>
  </si>
  <si>
    <t xml:space="preserve">BUCHA DE NYLON SEM ABA S6, COM PARAFUSO DE 4,20 X 40 MM EM ACO ZINCADO COM ROSCA SOBERBA, CABECA CHATA E FENDA PHILLIPS</t>
  </si>
  <si>
    <t xml:space="preserve">PASTA LUBRIFICANTE PARA TUBOS E CONEXOES COM JUNTA ELASTICA, EMBALAGEM DE *400* GR (USO EM PVC, ACO, POLIETILENO E OUTROS)</t>
  </si>
  <si>
    <t xml:space="preserve">RETROESCAVADEIRA SOBRE RODAS COM CARREGADEIRA, TRACAO 4 X 4, POTENCIA LIQUIDA 88 HP, PESO OPERACIONAL MINIMO DE 6674 KG, CAPACIDADE DA CARREGADEIRA DE 1,00 M3 E DA  RETROESCAVADEIRA MINIMA DE 0,26 M3, PROFUNDIDADE DE ESCAVACAO MAXIMA DE 4,37 M</t>
  </si>
  <si>
    <t xml:space="preserve">LUVA SOLDAVEL COM ROSCA, PVC, 25 MM X 3/4", PARA AGUA FRIA PREDIAL</t>
  </si>
  <si>
    <t xml:space="preserve">FITA VEDA ROSCA EM ROLOS DE 18 MM X 10 M (L X C)</t>
  </si>
  <si>
    <t xml:space="preserve">LUVA EM PVC RIGIDO ROSCAVEL, DE 1", PARA ELETRODUTO</t>
  </si>
  <si>
    <t xml:space="preserve">MASSA PLASTICA PARA MARMORE/GRANITO</t>
  </si>
  <si>
    <t xml:space="preserve">PREGO DE ACO POLIDO COM CABECA 16 X 24 (2 1/4 X 12)</t>
  </si>
  <si>
    <t xml:space="preserve">LAVADORA DE ALTA PRESSAO (LAVA - JATO) PARA AGUA FRIA, PRESSAO DE OPERACAO ENTRE 1400 E 1900 LIB/POL2, VAZAO MAXIMA ENTRE  400 E 700 L/H, POTENCIA DE OPERACAO ENTRE 2,50 E 3,00 CV</t>
  </si>
  <si>
    <t xml:space="preserve">PINO DE ACO COM FURO, HASTE = 27 MM (ACAO DIRETA)</t>
  </si>
  <si>
    <t xml:space="preserve">SERRA CIRCULAR DE BANCADA COM MOTOR ELETRICO, POTENCIA DE *1600* W, PARA DISCO DE DIAMETRO DE 10" (250 MM)</t>
  </si>
  <si>
    <t xml:space="preserve">JOELHO PVC, SOLDAVEL, PB, 90 GRAUS, DN 50 MM, PARA ESGOTO PREDIAL</t>
  </si>
  <si>
    <t xml:space="preserve">ANEL BORRACHA, DN 50 MM, PARA TUBO SERIE REFORCADA ESGOTO PREDIAL</t>
  </si>
  <si>
    <t xml:space="preserve">PREGO DE ACO POLIDO COM CABECA 15 X 15 (1 1/4 X 13)</t>
  </si>
  <si>
    <t xml:space="preserve">JOELHO PVC, SOLDAVEL, BB, 45 GRAUS, DN 40 MM, PARA ESGOTO PREDIAL</t>
  </si>
  <si>
    <t xml:space="preserve">ADAPTADOR PVC SOLDAVEL CURTO COM BOLSA E ROSCA, 25 MM X 3/4", PARA AGUA FRIA</t>
  </si>
  <si>
    <t xml:space="preserve">DISCO DE CORTE DIAMANTADO SEGMENTADO PARA CONCRETO, DIAMETRO DE 350 MM, FURO DE 1 " (14 X 1 ")</t>
  </si>
  <si>
    <t xml:space="preserve">GUINCHO ELETRICO DE COLUNA, CAPACIDADE 400 KG, COM MOTO FREIO, MOTOR TRIFASICO DE 1,25 CV</t>
  </si>
  <si>
    <t xml:space="preserve">AREIA GROSSA - POSTO JAZIDA/FORNECEDOR (RETIRADO NA JAZIDA, SEM TRANSPORTE)</t>
  </si>
  <si>
    <t xml:space="preserve">FERRAMENTAS - FAMILIA ENGENHEIRO CIVIL - HORISTA (ENCARGOS COMPLEMENTARES - COLETADO CAIXA)</t>
  </si>
  <si>
    <t xml:space="preserve">MISTURADOR DE ARGAMASSA, EIXO HORIZONTAL, CAPACIDADE DE MISTURA 600 KG, MOTOR ELETRICO TRIFASICO 220/380 V, POTENCIA 7,5 CV</t>
  </si>
  <si>
    <t xml:space="preserve">CURVA 90 GRAUS, LONGA, DE PVC RIGIDO ROSCAVEL, DE 3/4", PARA ELETRODUTO</t>
  </si>
  <si>
    <t xml:space="preserve">LUVA EM PVC RIGIDO ROSCAVEL, DE 3/4", PARA ELETRODUTO</t>
  </si>
  <si>
    <t xml:space="preserve">LUVA EM PVC RIGIDO ROSCAVEL, DE 1/2", PARA ELETRODUTO</t>
  </si>
  <si>
    <t xml:space="preserve">MISTURADOR DE ARGAMASSA, EIXO HORIZONTAL, CAPACIDADE DE MISTURA 300 KG, MOTOR ELETRICO TRIFASICO 220/380 V, POTENCIA 5 CV</t>
  </si>
  <si>
    <t xml:space="preserve">FITA VEDA ROSCA EM ROLOS DE 18 MM X 50 M (L X C)</t>
  </si>
  <si>
    <t xml:space="preserve">COMPACTADOR DE SOLOS DE PERCURSAO (SOQUETE) COM MOTOR A GASOLINA 4 TEMPOS DE 4 HP (4 CV)</t>
  </si>
  <si>
    <t xml:space="preserve">SEGURO - MENSALISTA (COLETADO CAIXA)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</si>
</sst>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&quot; $&quot;* #,##0.00\ ;&quot; $&quot;* \(#,##0.00\);&quot; $&quot;* \-#\ ;@\ "/>
    <numFmt numFmtId="166" formatCode="_-&quot;R$ &quot;* #,##0.00_-;&quot;-R$ &quot;* #,##0.00_-;_-&quot;R$ &quot;* \-??_-;_-@_-"/>
    <numFmt numFmtId="167" formatCode="0%"/>
    <numFmt numFmtId="168" formatCode="0.0%"/>
    <numFmt numFmtId="169" formatCode="D/M/YYYY"/>
    <numFmt numFmtId="170" formatCode="#,##0.00"/>
    <numFmt numFmtId="171" formatCode="#,##0.00\ ;\(#,##0.00\);\-#\ ;\ @\ "/>
    <numFmt numFmtId="172" formatCode="0.00%"/>
    <numFmt numFmtId="173" formatCode="#,##0.000\ ;&quot; (&quot;#,##0.000\);&quot; -&quot;#\ ;@\ "/>
    <numFmt numFmtId="174" formatCode="0.00"/>
  </numFmts>
  <fonts count="48">
    <font>
      <sz val="12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i val="true"/>
      <sz val="16"/>
      <color rgb="FF000000"/>
      <name val="Verdana"/>
      <family val="2"/>
      <charset val="1"/>
    </font>
    <font>
      <sz val="11"/>
      <color rgb="FFFF9900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0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b val="true"/>
      <i val="true"/>
      <u val="single"/>
      <sz val="12"/>
      <color rgb="FF000000"/>
      <name val="Verdana"/>
      <family val="2"/>
      <charset val="1"/>
    </font>
    <font>
      <sz val="10"/>
      <name val="Mangal"/>
      <family val="2"/>
      <charset val="1"/>
    </font>
    <font>
      <b val="true"/>
      <sz val="18"/>
      <color rgb="FF003366"/>
      <name val="Cambria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5"/>
      <color rgb="FF333399"/>
      <name val="Calibri"/>
      <family val="2"/>
      <charset val="1"/>
    </font>
    <font>
      <b val="true"/>
      <sz val="13"/>
      <color rgb="FF333399"/>
      <name val="Calibri"/>
      <family val="2"/>
      <charset val="1"/>
    </font>
    <font>
      <b val="true"/>
      <sz val="11"/>
      <color rgb="FF333399"/>
      <name val="Calibri"/>
      <family val="2"/>
      <charset val="1"/>
    </font>
    <font>
      <b val="true"/>
      <sz val="18"/>
      <color rgb="FF333399"/>
      <name val="Cambria"/>
      <family val="2"/>
      <charset val="1"/>
    </font>
    <font>
      <sz val="12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000000"/>
      <name val="Times New Roman1"/>
      <family val="1"/>
      <charset val="1"/>
    </font>
    <font>
      <b val="true"/>
      <sz val="12"/>
      <color rgb="FFFF0000"/>
      <name val="Arial"/>
      <family val="2"/>
      <charset val="1"/>
    </font>
    <font>
      <sz val="12"/>
      <name val="Arial"/>
      <family val="2"/>
      <charset val="1"/>
    </font>
    <font>
      <b val="true"/>
      <sz val="14"/>
      <name val="Arial"/>
      <family val="2"/>
      <charset val="1"/>
    </font>
    <font>
      <b val="true"/>
      <i val="true"/>
      <sz val="12"/>
      <name val="Arial"/>
      <family val="2"/>
      <charset val="1"/>
    </font>
    <font>
      <b val="true"/>
      <u val="single"/>
      <sz val="12"/>
      <name val="Arial"/>
      <family val="2"/>
      <charset val="1"/>
    </font>
    <font>
      <b val="true"/>
      <sz val="9.95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i val="true"/>
      <sz val="8"/>
      <color rgb="FF000000"/>
      <name val="Arial"/>
      <family val="2"/>
      <charset val="1"/>
    </font>
  </fonts>
  <fills count="3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FFFFFF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A6A6A6"/>
      </patternFill>
    </fill>
    <fill>
      <patternFill patternType="solid">
        <fgColor rgb="FFFFFFFF"/>
        <bgColor rgb="FFF2F2F2"/>
      </patternFill>
    </fill>
    <fill>
      <patternFill patternType="solid">
        <fgColor rgb="FF00CCFF"/>
        <bgColor rgb="FF33CCCC"/>
      </patternFill>
    </fill>
    <fill>
      <patternFill patternType="solid">
        <fgColor rgb="FF3366FF"/>
        <bgColor rgb="FF0066CC"/>
      </patternFill>
    </fill>
    <fill>
      <patternFill patternType="solid">
        <fgColor rgb="FF993366"/>
        <bgColor rgb="FF993366"/>
      </patternFill>
    </fill>
    <fill>
      <patternFill patternType="solid">
        <fgColor rgb="FF003366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A6A6A6"/>
        <bgColor rgb="FF969696"/>
      </patternFill>
    </fill>
    <fill>
      <patternFill patternType="solid">
        <fgColor rgb="FFD9D9D9"/>
        <bgColor rgb="FFCCCCFF"/>
      </patternFill>
    </fill>
    <fill>
      <patternFill patternType="solid">
        <fgColor rgb="FFBFBFBF"/>
        <bgColor rgb="FFC0C0C0"/>
      </patternFill>
    </fill>
    <fill>
      <patternFill patternType="solid">
        <fgColor rgb="FFFFFF00"/>
        <bgColor rgb="FFFFCC00"/>
      </patternFill>
    </fill>
    <fill>
      <patternFill patternType="solid">
        <fgColor rgb="FFF2F2F2"/>
        <bgColor rgb="FFFFFF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double">
        <color rgb="FFFF0000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/>
      <bottom style="thick">
        <color rgb="FF003366"/>
      </bottom>
      <diagonal/>
    </border>
    <border diagonalUp="false" diagonalDown="false">
      <left/>
      <right/>
      <top/>
      <bottom style="thick">
        <color rgb="FFCCFFFF"/>
      </bottom>
      <diagonal/>
    </border>
    <border diagonalUp="false" diagonalDown="false">
      <left/>
      <right/>
      <top/>
      <bottom style="medium">
        <color rgb="FFCC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</borders>
  <cellStyleXfs count="11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1" fontId="3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171" fontId="3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64" fontId="5" fillId="21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22" borderId="1" applyFont="true" applyBorder="true" applyAlignment="true" applyProtection="false">
      <alignment horizontal="general" vertical="bottom" textRotation="0" wrapText="false" indent="0" shrinkToFit="false"/>
    </xf>
    <xf numFmtId="164" fontId="9" fillId="23" borderId="2" applyFont="true" applyBorder="true" applyAlignment="true" applyProtection="false">
      <alignment horizontal="general" vertical="bottom" textRotation="0" wrapText="false" indent="0" shrinkToFit="false"/>
    </xf>
    <xf numFmtId="164" fontId="10" fillId="24" borderId="1" applyFont="true" applyBorder="true" applyAlignment="true" applyProtection="false">
      <alignment horizontal="general" vertical="bottom" textRotation="0" wrapText="false" indent="0" shrinkToFit="false"/>
    </xf>
    <xf numFmtId="164" fontId="9" fillId="23" borderId="2" applyFont="true" applyBorder="true" applyAlignment="true" applyProtection="false">
      <alignment horizontal="general" vertical="bottom" textRotation="0" wrapText="false" indent="0" shrinkToFit="false"/>
    </xf>
    <xf numFmtId="164" fontId="11" fillId="0" borderId="3" applyFont="true" applyBorder="true" applyAlignment="true" applyProtection="false">
      <alignment horizontal="general" vertical="bottom" textRotation="0" wrapText="false" indent="0" shrinkToFit="false"/>
    </xf>
    <xf numFmtId="164" fontId="12" fillId="13" borderId="1" applyFont="true" applyBorder="tru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4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4" applyFont="true" applyBorder="true" applyAlignment="true" applyProtection="false">
      <alignment horizontal="general" vertical="bottom" textRotation="0" wrapText="false" indent="0" shrinkToFit="false"/>
    </xf>
    <xf numFmtId="164" fontId="15" fillId="0" borderId="5" applyFont="true" applyBorder="true" applyAlignment="true" applyProtection="false">
      <alignment horizontal="general" vertical="bottom" textRotation="0" wrapText="false" indent="0" shrinkToFit="false"/>
    </xf>
    <xf numFmtId="164" fontId="16" fillId="0" borderId="6" applyFont="true" applyBorder="tru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12" fillId="7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7" applyFont="true" applyBorder="true" applyAlignment="true" applyProtection="false">
      <alignment horizontal="general" vertical="bottom" textRotation="0" wrapText="false" indent="0" shrinkToFit="false"/>
    </xf>
    <xf numFmtId="165" fontId="19" fillId="0" borderId="0" applyFont="true" applyBorder="false" applyAlignment="true" applyProtection="false">
      <alignment horizontal="general" vertical="bottom" textRotation="0" wrapText="false" indent="0" shrinkToFit="false"/>
    </xf>
    <xf numFmtId="166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13" borderId="0" applyFont="true" applyBorder="false" applyAlignment="true" applyProtection="false">
      <alignment horizontal="general" vertical="bottom" textRotation="0" wrapText="false" indent="0" shrinkToFit="false"/>
    </xf>
    <xf numFmtId="164" fontId="22" fillId="13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10" borderId="8" applyFont="true" applyBorder="true" applyAlignment="true" applyProtection="false">
      <alignment horizontal="general" vertical="bottom" textRotation="0" wrapText="false" indent="0" shrinkToFit="false"/>
    </xf>
    <xf numFmtId="164" fontId="19" fillId="10" borderId="8" applyFont="true" applyBorder="true" applyAlignment="true" applyProtection="false">
      <alignment horizontal="general" vertical="bottom" textRotation="0" wrapText="false" indent="0" shrinkToFit="false"/>
    </xf>
    <xf numFmtId="164" fontId="23" fillId="22" borderId="9" applyFont="true" applyBorder="true" applyAlignment="true" applyProtection="false">
      <alignment horizontal="general" vertical="bottom" textRotation="0" wrapText="false" indent="0" shrinkToFit="false"/>
    </xf>
    <xf numFmtId="167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25" borderId="0" applyFont="true" applyBorder="false" applyAlignment="true" applyProtection="false">
      <alignment horizontal="general" vertical="bottom" textRotation="0" wrapText="false" indent="0" shrinkToFit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24" borderId="9" applyFont="true" applyBorder="true" applyAlignment="true" applyProtection="false">
      <alignment horizontal="general" vertical="bottom" textRotation="0" wrapText="false" indent="0" shrinkToFit="false"/>
    </xf>
    <xf numFmtId="164" fontId="19" fillId="26" borderId="0" applyFont="true" applyBorder="false" applyAlignment="true" applyProtection="false">
      <alignment horizontal="general" vertical="bottom" textRotation="0" wrapText="false" indent="0" shrinkToFit="false"/>
    </xf>
    <xf numFmtId="164" fontId="25" fillId="4" borderId="0" applyFont="true" applyBorder="false" applyAlignment="true" applyProtection="false">
      <alignment horizontal="general" vertical="bottom" textRotation="0" wrapText="false" indent="0" shrinkToFit="false"/>
    </xf>
    <xf numFmtId="164" fontId="19" fillId="25" borderId="0" applyFont="true" applyBorder="false" applyAlignment="true" applyProtection="false">
      <alignment horizontal="general" vertical="bottom" textRotation="0" wrapText="false" indent="0" shrinkToFit="false"/>
    </xf>
    <xf numFmtId="164" fontId="19" fillId="27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4" fontId="27" fillId="0" borderId="10" applyFont="true" applyBorder="true" applyAlignment="true" applyProtection="false">
      <alignment horizontal="general" vertical="bottom" textRotation="0" wrapText="false" indent="0" shrinkToFit="false"/>
    </xf>
    <xf numFmtId="164" fontId="28" fillId="0" borderId="11" applyFont="true" applyBorder="true" applyAlignment="true" applyProtection="false">
      <alignment horizontal="general" vertical="bottom" textRotation="0" wrapText="false" indent="0" shrinkToFit="false"/>
    </xf>
    <xf numFmtId="164" fontId="29" fillId="0" borderId="12" applyFont="true" applyBorder="true" applyAlignment="true" applyProtection="false">
      <alignment horizontal="general" vertical="bottom" textRotation="0" wrapText="false" indent="0" shrinkToFit="false"/>
    </xf>
    <xf numFmtId="164" fontId="30" fillId="0" borderId="13" applyFont="true" applyBorder="true" applyAlignment="true" applyProtection="false">
      <alignment horizontal="general" vertical="bottom" textRotation="0" wrapText="false" indent="0" shrinkToFit="false"/>
    </xf>
    <xf numFmtId="164" fontId="30" fillId="0" borderId="0" applyFont="true" applyBorder="false" applyAlignment="true" applyProtection="false">
      <alignment horizontal="general" vertical="bottom" textRotation="0" wrapText="false" indent="0" shrinkToFit="false"/>
    </xf>
    <xf numFmtId="164" fontId="3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73" fontId="1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3" fillId="0" borderId="1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3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31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31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4" fillId="31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32" fillId="31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31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34" fillId="31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32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34" fillId="3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4" fillId="3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32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4" fillId="32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5" fillId="32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5" fillId="3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2" borderId="14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32" borderId="1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6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36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4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70" fontId="35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top" textRotation="0" wrapText="true" indent="0" shrinkToFit="false"/>
      <protection locked="true" hidden="false"/>
    </xf>
    <xf numFmtId="164" fontId="3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8" fillId="0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34" fillId="0" borderId="1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34" fillId="0" borderId="14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3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33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4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34" fillId="0" borderId="16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4" fillId="0" borderId="17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34" fillId="0" borderId="14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4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1" fillId="0" borderId="0" xfId="8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2" fillId="0" borderId="18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2" fillId="24" borderId="19" xfId="1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38" fillId="24" borderId="19" xfId="1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1" fillId="0" borderId="20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14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1" fillId="32" borderId="21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32" borderId="21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41" fillId="0" borderId="19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0" borderId="19" xfId="8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1" fillId="0" borderId="0" xfId="8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19" xfId="8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0" borderId="19" xfId="8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38" fillId="32" borderId="21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32" borderId="21" xfId="8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1" fillId="0" borderId="22" xfId="8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8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0" xfId="8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1" fillId="0" borderId="0" xfId="84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1" fillId="0" borderId="0" xfId="8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1" fillId="0" borderId="0" xfId="8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8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2" fillId="0" borderId="0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0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0" xfId="8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30" borderId="14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14" xfId="8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14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32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1" fillId="0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1" fillId="0" borderId="14" xfId="8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41" fillId="0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1" fillId="34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1" fillId="34" borderId="14" xfId="8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41" fillId="34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34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8" fillId="34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8" fillId="0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30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8" fillId="30" borderId="14" xfId="8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6" fillId="0" borderId="2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6" fillId="0" borderId="2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5" fillId="0" borderId="2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5" fillId="0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0" fillId="0" borderId="2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35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35" fillId="0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36" fillId="0" borderId="2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6" fillId="0" borderId="2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6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36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3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36" fillId="0" borderId="2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7" fillId="0" borderId="2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7" fillId="0" borderId="2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7" fillId="0" borderId="2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7" fillId="0" borderId="2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36" fillId="0" borderId="2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7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right" vertical="top" textRotation="0" wrapText="true" indent="0" shrinkToFit="false"/>
      <protection locked="true" hidden="false"/>
    </xf>
    <xf numFmtId="172" fontId="32" fillId="0" borderId="1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3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4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3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2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10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20% - Accent1" xfId="20" builtinId="53" customBuiltin="true"/>
    <cellStyle name="20% - Accent2" xfId="21" builtinId="53" customBuiltin="true"/>
    <cellStyle name="20% - Accent3" xfId="22" builtinId="53" customBuiltin="true"/>
    <cellStyle name="20% - Accent4" xfId="23" builtinId="53" customBuiltin="true"/>
    <cellStyle name="20% - Accent5" xfId="24" builtinId="53" customBuiltin="true"/>
    <cellStyle name="20% - Accent6" xfId="25" builtinId="53" customBuiltin="true"/>
    <cellStyle name="20% - Ênfase1 2" xfId="26" builtinId="53" customBuiltin="true"/>
    <cellStyle name="20% - Ênfase2 2" xfId="27" builtinId="53" customBuiltin="true"/>
    <cellStyle name="20% - Ênfase3 2" xfId="28" builtinId="53" customBuiltin="true"/>
    <cellStyle name="20% - Ênfase4 2" xfId="29" builtinId="53" customBuiltin="true"/>
    <cellStyle name="20% - Ênfase5 2" xfId="30" builtinId="53" customBuiltin="true"/>
    <cellStyle name="20% - Ênfase6 2" xfId="31" builtinId="53" customBuiltin="true"/>
    <cellStyle name="40% - Accent1" xfId="32" builtinId="53" customBuiltin="true"/>
    <cellStyle name="40% - Accent2" xfId="33" builtinId="53" customBuiltin="true"/>
    <cellStyle name="40% - Accent3" xfId="34" builtinId="53" customBuiltin="true"/>
    <cellStyle name="40% - Accent4" xfId="35" builtinId="53" customBuiltin="true"/>
    <cellStyle name="40% - Accent5" xfId="36" builtinId="53" customBuiltin="true"/>
    <cellStyle name="40% - Accent6" xfId="37" builtinId="53" customBuiltin="true"/>
    <cellStyle name="40% - Ênfase1 2" xfId="38" builtinId="53" customBuiltin="true"/>
    <cellStyle name="40% - Ênfase2 2" xfId="39" builtinId="53" customBuiltin="true"/>
    <cellStyle name="40% - Ênfase3 2" xfId="40" builtinId="53" customBuiltin="true"/>
    <cellStyle name="40% - Ênfase4 2" xfId="41" builtinId="53" customBuiltin="true"/>
    <cellStyle name="40% - Ênfase5 2" xfId="42" builtinId="53" customBuiltin="true"/>
    <cellStyle name="40% - Ênfase6 2" xfId="43" builtinId="53" customBuiltin="true"/>
    <cellStyle name="60% - Accent1" xfId="44" builtinId="53" customBuiltin="true"/>
    <cellStyle name="60% - Accent2" xfId="45" builtinId="53" customBuiltin="true"/>
    <cellStyle name="60% - Accent3" xfId="46" builtinId="53" customBuiltin="true"/>
    <cellStyle name="60% - Accent4" xfId="47" builtinId="53" customBuiltin="true"/>
    <cellStyle name="60% - Accent5" xfId="48" builtinId="53" customBuiltin="true"/>
    <cellStyle name="60% - Accent6" xfId="49" builtinId="53" customBuiltin="true"/>
    <cellStyle name="60% - Ênfase1 2" xfId="50" builtinId="53" customBuiltin="true"/>
    <cellStyle name="60% - Ênfase2 2" xfId="51" builtinId="53" customBuiltin="true"/>
    <cellStyle name="60% - Ênfase3 2" xfId="52" builtinId="53" customBuiltin="true"/>
    <cellStyle name="60% - Ênfase4 2" xfId="53" builtinId="53" customBuiltin="true"/>
    <cellStyle name="60% - Ênfase5 2" xfId="54" builtinId="53" customBuiltin="true"/>
    <cellStyle name="60% - Ênfase6 2" xfId="55" builtinId="53" customBuiltin="true"/>
    <cellStyle name="Accent1" xfId="56" builtinId="53" customBuiltin="true"/>
    <cellStyle name="Accent2" xfId="57" builtinId="53" customBuiltin="true"/>
    <cellStyle name="Accent3" xfId="58" builtinId="53" customBuiltin="true"/>
    <cellStyle name="Accent4" xfId="59" builtinId="53" customBuiltin="true"/>
    <cellStyle name="Accent5" xfId="60" builtinId="53" customBuiltin="true"/>
    <cellStyle name="Accent6" xfId="61" builtinId="53" customBuiltin="true"/>
    <cellStyle name="Bad 1" xfId="62" builtinId="53" customBuiltin="true"/>
    <cellStyle name="Bom 2" xfId="63" builtinId="53" customBuiltin="true"/>
    <cellStyle name="Calculation" xfId="64" builtinId="53" customBuiltin="true"/>
    <cellStyle name="Check Cell" xfId="65" builtinId="53" customBuiltin="true"/>
    <cellStyle name="Cálculo 2" xfId="66" builtinId="53" customBuiltin="true"/>
    <cellStyle name="Célula de Verificação 2" xfId="67" builtinId="53" customBuiltin="true"/>
    <cellStyle name="Célula Vinculada 2" xfId="68" builtinId="53" customBuiltin="true"/>
    <cellStyle name="Entrada 2" xfId="69" builtinId="53" customBuiltin="true"/>
    <cellStyle name="Explanatory Text" xfId="70" builtinId="53" customBuiltin="true"/>
    <cellStyle name="Good 2" xfId="71" builtinId="53" customBuiltin="true"/>
    <cellStyle name="Heading 1 3" xfId="72" builtinId="53" customBuiltin="true"/>
    <cellStyle name="Heading 2 4" xfId="73" builtinId="53" customBuiltin="true"/>
    <cellStyle name="Heading 3" xfId="74" builtinId="53" customBuiltin="true"/>
    <cellStyle name="Heading 4" xfId="75" builtinId="53" customBuiltin="true"/>
    <cellStyle name="Heading1" xfId="76" builtinId="53" customBuiltin="true"/>
    <cellStyle name="Incorreto 2" xfId="77" builtinId="53" customBuiltin="true"/>
    <cellStyle name="Input" xfId="78" builtinId="53" customBuiltin="true"/>
    <cellStyle name="Linked Cell" xfId="79" builtinId="53" customBuiltin="true"/>
    <cellStyle name="Moeda 2" xfId="80" builtinId="53" customBuiltin="true"/>
    <cellStyle name="Moeda 3" xfId="81" builtinId="53" customBuiltin="true"/>
    <cellStyle name="Neutra 2" xfId="82" builtinId="53" customBuiltin="true"/>
    <cellStyle name="Neutral 5" xfId="83" builtinId="53" customBuiltin="true"/>
    <cellStyle name="Normal 2" xfId="84" builtinId="53" customBuiltin="true"/>
    <cellStyle name="Normal 3" xfId="85" builtinId="53" customBuiltin="true"/>
    <cellStyle name="Normal 5" xfId="86" builtinId="53" customBuiltin="true"/>
    <cellStyle name="Nota 2" xfId="87" builtinId="53" customBuiltin="true"/>
    <cellStyle name="Note 6" xfId="88" builtinId="53" customBuiltin="true"/>
    <cellStyle name="Output" xfId="89" builtinId="53" customBuiltin="true"/>
    <cellStyle name="Porcentagem 2" xfId="90" builtinId="53" customBuiltin="true"/>
    <cellStyle name="Preenchidas" xfId="91" builtinId="53" customBuiltin="true"/>
    <cellStyle name="Result" xfId="92" builtinId="53" customBuiltin="true"/>
    <cellStyle name="Result2" xfId="93" builtinId="53" customBuiltin="true"/>
    <cellStyle name="Saída 2" xfId="94" builtinId="53" customBuiltin="true"/>
    <cellStyle name="Sem título1" xfId="95" builtinId="53" customBuiltin="true"/>
    <cellStyle name="Sem título2" xfId="96" builtinId="53" customBuiltin="true"/>
    <cellStyle name="TESTE" xfId="97" builtinId="53" customBuiltin="true"/>
    <cellStyle name="TESTE 2" xfId="98" builtinId="53" customBuiltin="true"/>
    <cellStyle name="Texto de Aviso 2" xfId="99" builtinId="53" customBuiltin="true"/>
    <cellStyle name="Texto Explicativo 2" xfId="100" builtinId="53" customBuiltin="true"/>
    <cellStyle name="Title" xfId="101" builtinId="53" customBuiltin="true"/>
    <cellStyle name="Total 2" xfId="102" builtinId="53" customBuiltin="true"/>
    <cellStyle name="Título 1 2" xfId="103" builtinId="53" customBuiltin="true"/>
    <cellStyle name="Título 2 2" xfId="104" builtinId="53" customBuiltin="true"/>
    <cellStyle name="Título 3 2" xfId="105" builtinId="53" customBuiltin="true"/>
    <cellStyle name="Título 4 2" xfId="106" builtinId="53" customBuiltin="true"/>
    <cellStyle name="Título 5" xfId="107" builtinId="53" customBuiltin="true"/>
    <cellStyle name="Warning Text" xfId="108" builtinId="53" customBuiltin="true"/>
    <cellStyle name="Ênfase1 2" xfId="109" builtinId="53" customBuiltin="true"/>
    <cellStyle name="Ênfase2 2" xfId="110" builtinId="53" customBuiltin="true"/>
    <cellStyle name="Ênfase3 2" xfId="111" builtinId="53" customBuiltin="true"/>
    <cellStyle name="Ênfase4 2" xfId="112" builtinId="53" customBuiltin="true"/>
    <cellStyle name="Ênfase5 2" xfId="113" builtinId="53" customBuiltin="true"/>
    <cellStyle name="Ênfase6 2" xfId="114" builtinId="53" customBuiltin="true"/>
    <cellStyle name="Excel Built-in Excel Built-in Excel Built-in Excel Built-in Excel Built-in Excel Built-in Excel Built-in Excel Built-in Excel Built-in Excel Built-in TableStyleLight1" xfId="115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D9D9D9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FBFBF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190440</xdr:colOff>
      <xdr:row>0</xdr:row>
      <xdr:rowOff>48960</xdr:rowOff>
    </xdr:from>
    <xdr:to>
      <xdr:col>7</xdr:col>
      <xdr:colOff>830520</xdr:colOff>
      <xdr:row>2</xdr:row>
      <xdr:rowOff>212760</xdr:rowOff>
    </xdr:to>
    <xdr:pic>
      <xdr:nvPicPr>
        <xdr:cNvPr id="0" name="Imagem 3" descr=""/>
        <xdr:cNvPicPr/>
      </xdr:nvPicPr>
      <xdr:blipFill>
        <a:blip r:embed="rId1"/>
        <a:srcRect l="0" t="6238" r="0" b="0"/>
        <a:stretch/>
      </xdr:blipFill>
      <xdr:spPr>
        <a:xfrm>
          <a:off x="9579240" y="48960"/>
          <a:ext cx="2467080" cy="621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281880</xdr:colOff>
      <xdr:row>0</xdr:row>
      <xdr:rowOff>146880</xdr:rowOff>
    </xdr:from>
    <xdr:to>
      <xdr:col>6</xdr:col>
      <xdr:colOff>443160</xdr:colOff>
      <xdr:row>3</xdr:row>
      <xdr:rowOff>140760</xdr:rowOff>
    </xdr:to>
    <xdr:pic>
      <xdr:nvPicPr>
        <xdr:cNvPr id="1" name="Imagem 3" descr=""/>
        <xdr:cNvPicPr/>
      </xdr:nvPicPr>
      <xdr:blipFill>
        <a:blip r:embed="rId1"/>
        <a:srcRect l="0" t="6238" r="0" b="0"/>
        <a:stretch/>
      </xdr:blipFill>
      <xdr:spPr>
        <a:xfrm>
          <a:off x="7716240" y="146880"/>
          <a:ext cx="1842840" cy="6796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95400</xdr:colOff>
      <xdr:row>0</xdr:row>
      <xdr:rowOff>171360</xdr:rowOff>
    </xdr:from>
    <xdr:to>
      <xdr:col>14</xdr:col>
      <xdr:colOff>1181520</xdr:colOff>
      <xdr:row>3</xdr:row>
      <xdr:rowOff>75600</xdr:rowOff>
    </xdr:to>
    <xdr:pic>
      <xdr:nvPicPr>
        <xdr:cNvPr id="2" name="Imagem 3" descr=""/>
        <xdr:cNvPicPr/>
      </xdr:nvPicPr>
      <xdr:blipFill>
        <a:blip r:embed="rId1"/>
        <a:srcRect l="0" t="6238" r="0" b="0"/>
        <a:stretch/>
      </xdr:blipFill>
      <xdr:spPr>
        <a:xfrm>
          <a:off x="8474040" y="171360"/>
          <a:ext cx="2300760" cy="504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397440</xdr:colOff>
      <xdr:row>23</xdr:row>
      <xdr:rowOff>49680</xdr:rowOff>
    </xdr:from>
    <xdr:to>
      <xdr:col>2</xdr:col>
      <xdr:colOff>148680</xdr:colOff>
      <xdr:row>25</xdr:row>
      <xdr:rowOff>164520</xdr:rowOff>
    </xdr:to>
    <xdr:pic>
      <xdr:nvPicPr>
        <xdr:cNvPr id="3" name="Imagem 3" descr=""/>
        <xdr:cNvPicPr/>
      </xdr:nvPicPr>
      <xdr:blipFill>
        <a:blip r:embed="rId1"/>
        <a:stretch/>
      </xdr:blipFill>
      <xdr:spPr>
        <a:xfrm>
          <a:off x="397440" y="4831200"/>
          <a:ext cx="4183200" cy="4957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138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4" activeCellId="0" sqref="A4"/>
    </sheetView>
  </sheetViews>
  <sheetFormatPr defaultRowHeight="1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1" width="10.5"/>
    <col collapsed="false" customWidth="true" hidden="false" outlineLevel="0" max="3" min="3" style="2" width="18.6"/>
    <col collapsed="false" customWidth="true" hidden="false" outlineLevel="0" max="4" min="4" style="2" width="55.8"/>
    <col collapsed="false" customWidth="true" hidden="false" outlineLevel="0" max="5" min="5" style="1" width="6"/>
    <col collapsed="false" customWidth="true" hidden="false" outlineLevel="0" max="6" min="6" style="2" width="10.5"/>
    <col collapsed="false" customWidth="true" hidden="false" outlineLevel="0" max="7" min="7" style="2" width="8.3"/>
    <col collapsed="false" customWidth="true" hidden="false" outlineLevel="0" max="8" min="8" style="2" width="16.59"/>
    <col collapsed="false" customWidth="true" hidden="false" outlineLevel="0" max="9" min="9" style="2" width="11.2"/>
    <col collapsed="false" customWidth="true" hidden="false" outlineLevel="0" max="10" min="10" style="2" width="42.5"/>
    <col collapsed="false" customWidth="true" hidden="false" outlineLevel="0" max="1025" min="11" style="2" width="11.2"/>
  </cols>
  <sheetData>
    <row r="1" customFormat="false" ht="18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</row>
    <row r="2" customFormat="false" ht="18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</row>
    <row r="3" s="1" customFormat="true" ht="18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</row>
    <row r="4" customFormat="false" ht="18" hidden="false" customHeight="true" outlineLevel="0" collapsed="false">
      <c r="A4" s="3" t="s">
        <v>3</v>
      </c>
      <c r="B4" s="3"/>
      <c r="C4" s="3"/>
      <c r="D4" s="3"/>
      <c r="E4" s="3"/>
      <c r="F4" s="3" t="s">
        <v>4</v>
      </c>
      <c r="G4" s="3"/>
      <c r="H4" s="4" t="n">
        <v>0.25</v>
      </c>
    </row>
    <row r="5" customFormat="false" ht="18" hidden="false" customHeight="true" outlineLevel="0" collapsed="false">
      <c r="A5" s="3"/>
      <c r="B5" s="3"/>
      <c r="C5" s="3"/>
      <c r="D5" s="3"/>
      <c r="E5" s="3"/>
      <c r="F5" s="3" t="s">
        <v>5</v>
      </c>
      <c r="G5" s="3"/>
      <c r="H5" s="3" t="s">
        <v>6</v>
      </c>
    </row>
    <row r="6" customFormat="false" ht="18" hidden="false" customHeight="true" outlineLevel="0" collapsed="false">
      <c r="A6" s="5" t="s">
        <v>7</v>
      </c>
      <c r="B6" s="5"/>
      <c r="C6" s="5"/>
      <c r="D6" s="5"/>
      <c r="E6" s="5"/>
      <c r="F6" s="3" t="s">
        <v>8</v>
      </c>
      <c r="G6" s="3"/>
      <c r="H6" s="6" t="n">
        <v>44708</v>
      </c>
    </row>
    <row r="7" customFormat="false" ht="47.25" hidden="false" customHeight="false" outlineLevel="0" collapsed="false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</row>
    <row r="8" customFormat="false" ht="15.75" hidden="false" customHeight="false" outlineLevel="0" collapsed="false">
      <c r="A8" s="8" t="n">
        <v>1</v>
      </c>
      <c r="B8" s="8"/>
      <c r="C8" s="9"/>
      <c r="D8" s="10" t="s">
        <v>17</v>
      </c>
      <c r="E8" s="11"/>
      <c r="F8" s="12"/>
      <c r="G8" s="13"/>
      <c r="H8" s="13" t="n">
        <f aca="false">SUM(H9)</f>
        <v>19727.43</v>
      </c>
      <c r="J8" s="14"/>
    </row>
    <row r="9" customFormat="false" ht="15.75" hidden="false" customHeight="false" outlineLevel="0" collapsed="false">
      <c r="A9" s="5" t="s">
        <v>18</v>
      </c>
      <c r="B9" s="5" t="s">
        <v>19</v>
      </c>
      <c r="C9" s="15" t="s">
        <v>20</v>
      </c>
      <c r="D9" s="16" t="s">
        <v>17</v>
      </c>
      <c r="E9" s="17" t="s">
        <v>21</v>
      </c>
      <c r="F9" s="18" t="n">
        <v>1</v>
      </c>
      <c r="G9" s="18" t="n">
        <v>19727.43</v>
      </c>
      <c r="H9" s="18" t="n">
        <f aca="false">ROUND(F9*G9,2)</f>
        <v>19727.43</v>
      </c>
      <c r="J9" s="14"/>
    </row>
    <row r="10" customFormat="false" ht="15.75" hidden="false" customHeight="false" outlineLevel="0" collapsed="false">
      <c r="A10" s="8" t="n">
        <v>2</v>
      </c>
      <c r="B10" s="8"/>
      <c r="C10" s="9"/>
      <c r="D10" s="10" t="s">
        <v>22</v>
      </c>
      <c r="E10" s="11"/>
      <c r="F10" s="12"/>
      <c r="G10" s="13"/>
      <c r="H10" s="13" t="n">
        <f aca="false">SUM(H11:H25)</f>
        <v>26070.38</v>
      </c>
      <c r="J10" s="14"/>
    </row>
    <row r="11" customFormat="false" ht="15.75" hidden="false" customHeight="false" outlineLevel="0" collapsed="false">
      <c r="A11" s="5" t="s">
        <v>23</v>
      </c>
      <c r="B11" s="5" t="s">
        <v>19</v>
      </c>
      <c r="C11" s="15" t="s">
        <v>24</v>
      </c>
      <c r="D11" s="16" t="s">
        <v>25</v>
      </c>
      <c r="E11" s="17" t="s">
        <v>26</v>
      </c>
      <c r="F11" s="18" t="n">
        <v>1</v>
      </c>
      <c r="G11" s="18" t="n">
        <v>1029.6</v>
      </c>
      <c r="H11" s="18" t="n">
        <f aca="false">ROUND(F11*G11,2)</f>
        <v>1029.6</v>
      </c>
      <c r="J11" s="14"/>
    </row>
    <row r="12" customFormat="false" ht="15.75" hidden="false" customHeight="false" outlineLevel="0" collapsed="false">
      <c r="A12" s="5" t="s">
        <v>27</v>
      </c>
      <c r="B12" s="5" t="s">
        <v>19</v>
      </c>
      <c r="C12" s="15" t="s">
        <v>28</v>
      </c>
      <c r="D12" s="16" t="s">
        <v>29</v>
      </c>
      <c r="E12" s="17" t="s">
        <v>26</v>
      </c>
      <c r="F12" s="18" t="n">
        <v>1</v>
      </c>
      <c r="G12" s="18" t="n">
        <v>233.94</v>
      </c>
      <c r="H12" s="18" t="n">
        <f aca="false">ROUND(F12*G12,2)</f>
        <v>233.94</v>
      </c>
      <c r="J12" s="14"/>
    </row>
    <row r="13" customFormat="false" ht="15.75" hidden="false" customHeight="false" outlineLevel="0" collapsed="false">
      <c r="A13" s="5" t="s">
        <v>30</v>
      </c>
      <c r="B13" s="5" t="s">
        <v>19</v>
      </c>
      <c r="C13" s="15" t="s">
        <v>31</v>
      </c>
      <c r="D13" s="16" t="s">
        <v>32</v>
      </c>
      <c r="E13" s="17" t="s">
        <v>26</v>
      </c>
      <c r="F13" s="18" t="n">
        <v>1</v>
      </c>
      <c r="G13" s="18" t="n">
        <v>1188.78</v>
      </c>
      <c r="H13" s="18" t="n">
        <f aca="false">ROUND(F13*G13,2)</f>
        <v>1188.78</v>
      </c>
      <c r="J13" s="14"/>
    </row>
    <row r="14" customFormat="false" ht="15.75" hidden="false" customHeight="false" outlineLevel="0" collapsed="false">
      <c r="A14" s="5" t="s">
        <v>33</v>
      </c>
      <c r="B14" s="5" t="s">
        <v>19</v>
      </c>
      <c r="C14" s="15" t="s">
        <v>34</v>
      </c>
      <c r="D14" s="16" t="s">
        <v>35</v>
      </c>
      <c r="E14" s="17" t="s">
        <v>26</v>
      </c>
      <c r="F14" s="18" t="n">
        <v>1</v>
      </c>
      <c r="G14" s="18" t="n">
        <v>988.78</v>
      </c>
      <c r="H14" s="18" t="n">
        <f aca="false">ROUND(F14*G14,2)</f>
        <v>988.78</v>
      </c>
      <c r="J14" s="14"/>
    </row>
    <row r="15" customFormat="false" ht="31.5" hidden="false" customHeight="false" outlineLevel="0" collapsed="false">
      <c r="A15" s="5" t="s">
        <v>36</v>
      </c>
      <c r="B15" s="5" t="s">
        <v>19</v>
      </c>
      <c r="C15" s="15" t="s">
        <v>37</v>
      </c>
      <c r="D15" s="16" t="s">
        <v>38</v>
      </c>
      <c r="E15" s="17" t="s">
        <v>39</v>
      </c>
      <c r="F15" s="18" t="n">
        <v>2</v>
      </c>
      <c r="G15" s="18" t="n">
        <v>1000</v>
      </c>
      <c r="H15" s="18" t="n">
        <f aca="false">ROUND(F15*G15,2)</f>
        <v>2000</v>
      </c>
      <c r="J15" s="14"/>
    </row>
    <row r="16" customFormat="false" ht="31.5" hidden="false" customHeight="false" outlineLevel="0" collapsed="false">
      <c r="A16" s="5" t="s">
        <v>40</v>
      </c>
      <c r="B16" s="5" t="s">
        <v>19</v>
      </c>
      <c r="C16" s="15" t="s">
        <v>41</v>
      </c>
      <c r="D16" s="16" t="s">
        <v>42</v>
      </c>
      <c r="E16" s="17" t="s">
        <v>39</v>
      </c>
      <c r="F16" s="18" t="n">
        <v>6</v>
      </c>
      <c r="G16" s="18" t="n">
        <v>14</v>
      </c>
      <c r="H16" s="18" t="n">
        <f aca="false">ROUND(F16*G16,2)</f>
        <v>84</v>
      </c>
      <c r="J16" s="14"/>
    </row>
    <row r="17" customFormat="false" ht="15.75" hidden="false" customHeight="false" outlineLevel="0" collapsed="false">
      <c r="A17" s="5" t="s">
        <v>43</v>
      </c>
      <c r="B17" s="5" t="s">
        <v>19</v>
      </c>
      <c r="C17" s="15" t="s">
        <v>44</v>
      </c>
      <c r="D17" s="16" t="s">
        <v>45</v>
      </c>
      <c r="E17" s="17" t="s">
        <v>39</v>
      </c>
      <c r="F17" s="18" t="n">
        <v>3</v>
      </c>
      <c r="G17" s="18" t="n">
        <v>76.74</v>
      </c>
      <c r="H17" s="18" t="n">
        <f aca="false">ROUND(F17*G17,2)</f>
        <v>230.22</v>
      </c>
      <c r="J17" s="14"/>
    </row>
    <row r="18" customFormat="false" ht="15.75" hidden="false" customHeight="false" outlineLevel="0" collapsed="false">
      <c r="A18" s="5" t="s">
        <v>46</v>
      </c>
      <c r="B18" s="5" t="s">
        <v>19</v>
      </c>
      <c r="C18" s="15" t="s">
        <v>47</v>
      </c>
      <c r="D18" s="16" t="s">
        <v>48</v>
      </c>
      <c r="E18" s="17" t="s">
        <v>49</v>
      </c>
      <c r="F18" s="18" t="n">
        <v>3</v>
      </c>
      <c r="G18" s="18" t="n">
        <v>341.61</v>
      </c>
      <c r="H18" s="18" t="n">
        <f aca="false">ROUND(F18*G18,2)</f>
        <v>1024.83</v>
      </c>
      <c r="J18" s="14"/>
    </row>
    <row r="19" customFormat="false" ht="15.75" hidden="false" customHeight="false" outlineLevel="0" collapsed="false">
      <c r="A19" s="5" t="s">
        <v>50</v>
      </c>
      <c r="B19" s="5" t="s">
        <v>51</v>
      </c>
      <c r="C19" s="15" t="n">
        <v>98459</v>
      </c>
      <c r="D19" s="16" t="s">
        <v>52</v>
      </c>
      <c r="E19" s="17" t="s">
        <v>49</v>
      </c>
      <c r="F19" s="18" t="n">
        <v>38</v>
      </c>
      <c r="G19" s="18" t="n">
        <v>112.38</v>
      </c>
      <c r="H19" s="18" t="n">
        <f aca="false">ROUND(F19*G19,2)</f>
        <v>4270.44</v>
      </c>
      <c r="J19" s="14"/>
    </row>
    <row r="20" customFormat="false" ht="30" hidden="false" customHeight="false" outlineLevel="0" collapsed="false">
      <c r="A20" s="5" t="s">
        <v>53</v>
      </c>
      <c r="B20" s="5" t="s">
        <v>51</v>
      </c>
      <c r="C20" s="15" t="n">
        <v>100205</v>
      </c>
      <c r="D20" s="16" t="s">
        <v>54</v>
      </c>
      <c r="E20" s="17" t="s">
        <v>55</v>
      </c>
      <c r="F20" s="18" t="n">
        <v>4.39</v>
      </c>
      <c r="G20" s="18" t="n">
        <v>1185.8</v>
      </c>
      <c r="H20" s="18" t="n">
        <f aca="false">ROUND(F20*G20,2)</f>
        <v>5205.66</v>
      </c>
    </row>
    <row r="21" customFormat="false" ht="45" hidden="false" customHeight="false" outlineLevel="0" collapsed="false">
      <c r="A21" s="5" t="s">
        <v>56</v>
      </c>
      <c r="B21" s="5" t="s">
        <v>51</v>
      </c>
      <c r="C21" s="15" t="n">
        <v>101010</v>
      </c>
      <c r="D21" s="16" t="s">
        <v>57</v>
      </c>
      <c r="E21" s="17" t="s">
        <v>58</v>
      </c>
      <c r="F21" s="18" t="n">
        <v>2.4</v>
      </c>
      <c r="G21" s="18" t="n">
        <v>24.02</v>
      </c>
      <c r="H21" s="18" t="n">
        <f aca="false">ROUND(F21*G21,2)</f>
        <v>57.65</v>
      </c>
    </row>
    <row r="22" customFormat="false" ht="31.5" hidden="false" customHeight="false" outlineLevel="0" collapsed="false">
      <c r="A22" s="5" t="s">
        <v>59</v>
      </c>
      <c r="B22" s="5" t="s">
        <v>19</v>
      </c>
      <c r="C22" s="15" t="s">
        <v>60</v>
      </c>
      <c r="D22" s="16" t="s">
        <v>61</v>
      </c>
      <c r="E22" s="17" t="s">
        <v>21</v>
      </c>
      <c r="F22" s="18" t="n">
        <v>81</v>
      </c>
      <c r="G22" s="18" t="n">
        <v>80.45</v>
      </c>
      <c r="H22" s="18" t="n">
        <f aca="false">ROUND(F22*G22,2)</f>
        <v>6516.45</v>
      </c>
    </row>
    <row r="23" customFormat="false" ht="30" hidden="false" customHeight="false" outlineLevel="0" collapsed="false">
      <c r="A23" s="5" t="s">
        <v>62</v>
      </c>
      <c r="B23" s="5" t="s">
        <v>19</v>
      </c>
      <c r="C23" s="15" t="s">
        <v>63</v>
      </c>
      <c r="D23" s="16" t="s">
        <v>64</v>
      </c>
      <c r="E23" s="17" t="s">
        <v>65</v>
      </c>
      <c r="F23" s="18" t="n">
        <v>129.38</v>
      </c>
      <c r="G23" s="18" t="n">
        <v>17.34</v>
      </c>
      <c r="H23" s="18" t="n">
        <f aca="false">ROUND(F23*G23,2)</f>
        <v>2243.45</v>
      </c>
    </row>
    <row r="24" customFormat="false" ht="45" hidden="false" customHeight="false" outlineLevel="0" collapsed="false">
      <c r="A24" s="5" t="s">
        <v>66</v>
      </c>
      <c r="B24" s="5" t="s">
        <v>19</v>
      </c>
      <c r="C24" s="15" t="s">
        <v>67</v>
      </c>
      <c r="D24" s="16" t="s">
        <v>68</v>
      </c>
      <c r="E24" s="17" t="s">
        <v>69</v>
      </c>
      <c r="F24" s="18" t="n">
        <v>54</v>
      </c>
      <c r="G24" s="18" t="n">
        <v>9.25</v>
      </c>
      <c r="H24" s="18" t="n">
        <f aca="false">ROUND(F24*G24,2)</f>
        <v>499.5</v>
      </c>
    </row>
    <row r="25" customFormat="false" ht="30" hidden="false" customHeight="false" outlineLevel="0" collapsed="false">
      <c r="A25" s="5" t="s">
        <v>70</v>
      </c>
      <c r="B25" s="5" t="s">
        <v>51</v>
      </c>
      <c r="C25" s="15" t="n">
        <v>97064</v>
      </c>
      <c r="D25" s="16" t="s">
        <v>71</v>
      </c>
      <c r="E25" s="17" t="s">
        <v>72</v>
      </c>
      <c r="F25" s="18" t="n">
        <v>34</v>
      </c>
      <c r="G25" s="18" t="n">
        <v>14.62</v>
      </c>
      <c r="H25" s="18" t="n">
        <f aca="false">ROUND(F25*G25,2)</f>
        <v>497.08</v>
      </c>
    </row>
    <row r="26" customFormat="false" ht="15.75" hidden="false" customHeight="false" outlineLevel="0" collapsed="false">
      <c r="A26" s="8" t="n">
        <v>3</v>
      </c>
      <c r="B26" s="8"/>
      <c r="C26" s="9"/>
      <c r="D26" s="10" t="s">
        <v>73</v>
      </c>
      <c r="E26" s="11"/>
      <c r="F26" s="12"/>
      <c r="G26" s="13"/>
      <c r="H26" s="13" t="n">
        <f aca="false">SUM(H27:H30)</f>
        <v>40026.7</v>
      </c>
    </row>
    <row r="27" customFormat="false" ht="30" hidden="false" customHeight="false" outlineLevel="0" collapsed="false">
      <c r="A27" s="5" t="s">
        <v>74</v>
      </c>
      <c r="B27" s="5" t="s">
        <v>51</v>
      </c>
      <c r="C27" s="15" t="n">
        <v>93584</v>
      </c>
      <c r="D27" s="16" t="s">
        <v>75</v>
      </c>
      <c r="E27" s="17" t="s">
        <v>49</v>
      </c>
      <c r="F27" s="18" t="n">
        <v>14</v>
      </c>
      <c r="G27" s="18" t="n">
        <v>840.52</v>
      </c>
      <c r="H27" s="18" t="n">
        <f aca="false">ROUND(F27*G27,2)</f>
        <v>11767.28</v>
      </c>
    </row>
    <row r="28" customFormat="false" ht="45" hidden="false" customHeight="false" outlineLevel="0" collapsed="false">
      <c r="A28" s="5" t="s">
        <v>76</v>
      </c>
      <c r="B28" s="5" t="s">
        <v>51</v>
      </c>
      <c r="C28" s="15" t="n">
        <v>93207</v>
      </c>
      <c r="D28" s="16" t="s">
        <v>77</v>
      </c>
      <c r="E28" s="17" t="s">
        <v>49</v>
      </c>
      <c r="F28" s="18" t="n">
        <v>12</v>
      </c>
      <c r="G28" s="18" t="n">
        <v>1017.2</v>
      </c>
      <c r="H28" s="18" t="n">
        <f aca="false">ROUND(F28*G28,2)</f>
        <v>12206.4</v>
      </c>
    </row>
    <row r="29" customFormat="false" ht="45" hidden="false" customHeight="false" outlineLevel="0" collapsed="false">
      <c r="A29" s="5" t="s">
        <v>78</v>
      </c>
      <c r="B29" s="5" t="s">
        <v>51</v>
      </c>
      <c r="C29" s="15" t="n">
        <v>93210</v>
      </c>
      <c r="D29" s="16" t="s">
        <v>79</v>
      </c>
      <c r="E29" s="17" t="s">
        <v>49</v>
      </c>
      <c r="F29" s="18" t="n">
        <v>12</v>
      </c>
      <c r="G29" s="18" t="n">
        <v>566.96</v>
      </c>
      <c r="H29" s="18" t="n">
        <f aca="false">ROUND(F29*G29,2)</f>
        <v>6803.52</v>
      </c>
    </row>
    <row r="30" customFormat="false" ht="45" hidden="false" customHeight="false" outlineLevel="0" collapsed="false">
      <c r="A30" s="5" t="s">
        <v>80</v>
      </c>
      <c r="B30" s="5" t="s">
        <v>51</v>
      </c>
      <c r="C30" s="15" t="n">
        <v>93212</v>
      </c>
      <c r="D30" s="16" t="s">
        <v>81</v>
      </c>
      <c r="E30" s="17" t="s">
        <v>49</v>
      </c>
      <c r="F30" s="18" t="n">
        <v>10</v>
      </c>
      <c r="G30" s="18" t="n">
        <v>924.95</v>
      </c>
      <c r="H30" s="18" t="n">
        <f aca="false">ROUND(F30*G30,2)</f>
        <v>9249.5</v>
      </c>
    </row>
    <row r="31" customFormat="false" ht="15.75" hidden="false" customHeight="false" outlineLevel="0" collapsed="false">
      <c r="A31" s="8" t="n">
        <v>4</v>
      </c>
      <c r="B31" s="8"/>
      <c r="C31" s="9"/>
      <c r="D31" s="10" t="s">
        <v>82</v>
      </c>
      <c r="E31" s="11"/>
      <c r="F31" s="12"/>
      <c r="G31" s="13"/>
      <c r="H31" s="13" t="n">
        <f aca="false">SUM(H32:H52)</f>
        <v>9369.74</v>
      </c>
    </row>
    <row r="32" customFormat="false" ht="45" hidden="false" customHeight="false" outlineLevel="0" collapsed="false">
      <c r="A32" s="5" t="s">
        <v>83</v>
      </c>
      <c r="B32" s="5" t="s">
        <v>51</v>
      </c>
      <c r="C32" s="15" t="n">
        <v>97634</v>
      </c>
      <c r="D32" s="16" t="s">
        <v>84</v>
      </c>
      <c r="E32" s="17" t="s">
        <v>49</v>
      </c>
      <c r="F32" s="18" t="n">
        <v>217.79</v>
      </c>
      <c r="G32" s="18" t="n">
        <v>9.76</v>
      </c>
      <c r="H32" s="18" t="n">
        <f aca="false">ROUND(F32*G32,2)</f>
        <v>2125.63</v>
      </c>
    </row>
    <row r="33" customFormat="false" ht="30" hidden="false" customHeight="false" outlineLevel="0" collapsed="false">
      <c r="A33" s="5" t="s">
        <v>85</v>
      </c>
      <c r="B33" s="5" t="s">
        <v>51</v>
      </c>
      <c r="C33" s="15" t="n">
        <v>97632</v>
      </c>
      <c r="D33" s="16" t="s">
        <v>86</v>
      </c>
      <c r="E33" s="17" t="s">
        <v>72</v>
      </c>
      <c r="F33" s="18" t="n">
        <v>91.7</v>
      </c>
      <c r="G33" s="18" t="n">
        <v>2.07</v>
      </c>
      <c r="H33" s="18" t="n">
        <f aca="false">ROUND(F33*G33,2)</f>
        <v>189.82</v>
      </c>
    </row>
    <row r="34" customFormat="false" ht="30" hidden="false" customHeight="false" outlineLevel="0" collapsed="false">
      <c r="A34" s="5" t="s">
        <v>87</v>
      </c>
      <c r="B34" s="5" t="s">
        <v>51</v>
      </c>
      <c r="C34" s="15" t="n">
        <v>97644</v>
      </c>
      <c r="D34" s="16" t="s">
        <v>88</v>
      </c>
      <c r="E34" s="17" t="s">
        <v>49</v>
      </c>
      <c r="F34" s="18" t="n">
        <v>2.94</v>
      </c>
      <c r="G34" s="18" t="n">
        <v>7.38</v>
      </c>
      <c r="H34" s="18" t="n">
        <f aca="false">ROUND(F34*G34,2)</f>
        <v>21.7</v>
      </c>
    </row>
    <row r="35" customFormat="false" ht="30" hidden="false" customHeight="false" outlineLevel="0" collapsed="false">
      <c r="A35" s="5" t="s">
        <v>89</v>
      </c>
      <c r="B35" s="5" t="s">
        <v>51</v>
      </c>
      <c r="C35" s="15" t="n">
        <v>97622</v>
      </c>
      <c r="D35" s="16" t="s">
        <v>90</v>
      </c>
      <c r="E35" s="17" t="s">
        <v>91</v>
      </c>
      <c r="F35" s="18" t="n">
        <v>0.98</v>
      </c>
      <c r="G35" s="18" t="n">
        <v>45.32</v>
      </c>
      <c r="H35" s="18" t="n">
        <f aca="false">ROUND(F35*G35,2)</f>
        <v>44.41</v>
      </c>
    </row>
    <row r="36" customFormat="false" ht="30" hidden="false" customHeight="false" outlineLevel="0" collapsed="false">
      <c r="A36" s="5" t="s">
        <v>92</v>
      </c>
      <c r="B36" s="5" t="s">
        <v>51</v>
      </c>
      <c r="C36" s="15" t="n">
        <v>97631</v>
      </c>
      <c r="D36" s="16" t="s">
        <v>93</v>
      </c>
      <c r="E36" s="17" t="s">
        <v>49</v>
      </c>
      <c r="F36" s="18" t="n">
        <v>228.04</v>
      </c>
      <c r="G36" s="18" t="n">
        <v>2.65</v>
      </c>
      <c r="H36" s="18" t="n">
        <f aca="false">ROUND(F36*G36,2)</f>
        <v>604.31</v>
      </c>
    </row>
    <row r="37" customFormat="false" ht="30" hidden="false" customHeight="false" outlineLevel="0" collapsed="false">
      <c r="A37" s="5" t="s">
        <v>94</v>
      </c>
      <c r="B37" s="5" t="s">
        <v>51</v>
      </c>
      <c r="C37" s="15" t="n">
        <v>97629</v>
      </c>
      <c r="D37" s="16" t="s">
        <v>95</v>
      </c>
      <c r="E37" s="17" t="s">
        <v>91</v>
      </c>
      <c r="F37" s="18" t="n">
        <v>28.61</v>
      </c>
      <c r="G37" s="18" t="n">
        <v>100.73</v>
      </c>
      <c r="H37" s="18" t="n">
        <f aca="false">ROUND(F37*G37,2)</f>
        <v>2881.89</v>
      </c>
    </row>
    <row r="38" customFormat="false" ht="30" hidden="false" customHeight="false" outlineLevel="0" collapsed="false">
      <c r="A38" s="5" t="s">
        <v>96</v>
      </c>
      <c r="B38" s="5" t="s">
        <v>51</v>
      </c>
      <c r="C38" s="15" t="n">
        <v>97641</v>
      </c>
      <c r="D38" s="16" t="s">
        <v>97</v>
      </c>
      <c r="E38" s="17" t="s">
        <v>49</v>
      </c>
      <c r="F38" s="18" t="n">
        <v>129.38</v>
      </c>
      <c r="G38" s="18" t="n">
        <v>3.99</v>
      </c>
      <c r="H38" s="18" t="n">
        <f aca="false">ROUND(F38*G38,2)</f>
        <v>516.23</v>
      </c>
    </row>
    <row r="39" customFormat="false" ht="30" hidden="false" customHeight="false" outlineLevel="0" collapsed="false">
      <c r="A39" s="5" t="s">
        <v>98</v>
      </c>
      <c r="B39" s="5" t="s">
        <v>51</v>
      </c>
      <c r="C39" s="15" t="n">
        <v>97660</v>
      </c>
      <c r="D39" s="16" t="s">
        <v>99</v>
      </c>
      <c r="E39" s="17" t="s">
        <v>21</v>
      </c>
      <c r="F39" s="18" t="n">
        <v>10</v>
      </c>
      <c r="G39" s="18" t="n">
        <v>0.53</v>
      </c>
      <c r="H39" s="18" t="n">
        <f aca="false">ROUND(F39*G39,2)</f>
        <v>5.3</v>
      </c>
    </row>
    <row r="40" customFormat="false" ht="30" hidden="false" customHeight="false" outlineLevel="0" collapsed="false">
      <c r="A40" s="5" t="s">
        <v>100</v>
      </c>
      <c r="B40" s="5" t="s">
        <v>51</v>
      </c>
      <c r="C40" s="15" t="n">
        <v>97662</v>
      </c>
      <c r="D40" s="16" t="s">
        <v>101</v>
      </c>
      <c r="E40" s="17" t="s">
        <v>72</v>
      </c>
      <c r="F40" s="18" t="n">
        <v>20</v>
      </c>
      <c r="G40" s="18" t="n">
        <v>0.39</v>
      </c>
      <c r="H40" s="18" t="n">
        <f aca="false">ROUND(F40*G40,2)</f>
        <v>7.8</v>
      </c>
    </row>
    <row r="41" customFormat="false" ht="30" hidden="false" customHeight="false" outlineLevel="0" collapsed="false">
      <c r="A41" s="5" t="s">
        <v>102</v>
      </c>
      <c r="B41" s="5" t="s">
        <v>51</v>
      </c>
      <c r="C41" s="15" t="n">
        <v>97661</v>
      </c>
      <c r="D41" s="16" t="s">
        <v>103</v>
      </c>
      <c r="E41" s="17" t="s">
        <v>72</v>
      </c>
      <c r="F41" s="18" t="n">
        <v>200</v>
      </c>
      <c r="G41" s="18" t="n">
        <v>0.54</v>
      </c>
      <c r="H41" s="18" t="n">
        <f aca="false">ROUND(F41*G41,2)</f>
        <v>108</v>
      </c>
    </row>
    <row r="42" customFormat="false" ht="30" hidden="false" customHeight="false" outlineLevel="0" collapsed="false">
      <c r="A42" s="5" t="s">
        <v>104</v>
      </c>
      <c r="B42" s="5" t="s">
        <v>51</v>
      </c>
      <c r="C42" s="15" t="n">
        <v>97663</v>
      </c>
      <c r="D42" s="16" t="s">
        <v>105</v>
      </c>
      <c r="E42" s="17" t="s">
        <v>21</v>
      </c>
      <c r="F42" s="18" t="n">
        <v>6</v>
      </c>
      <c r="G42" s="18" t="n">
        <v>9.75</v>
      </c>
      <c r="H42" s="18" t="n">
        <f aca="false">ROUND(F42*G42,2)</f>
        <v>58.5</v>
      </c>
    </row>
    <row r="43" customFormat="false" ht="30" hidden="false" customHeight="false" outlineLevel="0" collapsed="false">
      <c r="A43" s="5" t="s">
        <v>106</v>
      </c>
      <c r="B43" s="5" t="s">
        <v>51</v>
      </c>
      <c r="C43" s="15" t="n">
        <v>97664</v>
      </c>
      <c r="D43" s="16" t="s">
        <v>107</v>
      </c>
      <c r="E43" s="17" t="s">
        <v>21</v>
      </c>
      <c r="F43" s="18" t="n">
        <v>10</v>
      </c>
      <c r="G43" s="18" t="n">
        <v>1.22</v>
      </c>
      <c r="H43" s="18" t="n">
        <f aca="false">ROUND(F43*G43,2)</f>
        <v>12.2</v>
      </c>
    </row>
    <row r="44" customFormat="false" ht="30" hidden="false" customHeight="false" outlineLevel="0" collapsed="false">
      <c r="A44" s="5" t="s">
        <v>108</v>
      </c>
      <c r="B44" s="5" t="s">
        <v>51</v>
      </c>
      <c r="C44" s="15" t="n">
        <v>97665</v>
      </c>
      <c r="D44" s="16" t="s">
        <v>109</v>
      </c>
      <c r="E44" s="17" t="s">
        <v>21</v>
      </c>
      <c r="F44" s="18" t="n">
        <v>20</v>
      </c>
      <c r="G44" s="18" t="n">
        <v>1.03</v>
      </c>
      <c r="H44" s="18" t="n">
        <f aca="false">ROUND(F44*G44,2)</f>
        <v>20.6</v>
      </c>
    </row>
    <row r="45" customFormat="false" ht="30" hidden="false" customHeight="false" outlineLevel="0" collapsed="false">
      <c r="A45" s="5" t="s">
        <v>110</v>
      </c>
      <c r="B45" s="5" t="s">
        <v>51</v>
      </c>
      <c r="C45" s="15" t="n">
        <v>97666</v>
      </c>
      <c r="D45" s="16" t="s">
        <v>111</v>
      </c>
      <c r="E45" s="17" t="s">
        <v>21</v>
      </c>
      <c r="F45" s="18" t="n">
        <v>4</v>
      </c>
      <c r="G45" s="18" t="n">
        <v>7.1</v>
      </c>
      <c r="H45" s="18" t="n">
        <f aca="false">ROUND(F45*G45,2)</f>
        <v>28.4</v>
      </c>
    </row>
    <row r="46" customFormat="false" ht="30" hidden="false" customHeight="false" outlineLevel="0" collapsed="false">
      <c r="A46" s="5" t="s">
        <v>112</v>
      </c>
      <c r="B46" s="5" t="s">
        <v>19</v>
      </c>
      <c r="C46" s="15" t="s">
        <v>113</v>
      </c>
      <c r="D46" s="16" t="s">
        <v>114</v>
      </c>
      <c r="E46" s="17" t="s">
        <v>21</v>
      </c>
      <c r="F46" s="18" t="n">
        <v>4</v>
      </c>
      <c r="G46" s="18" t="n">
        <v>17.5</v>
      </c>
      <c r="H46" s="18" t="n">
        <f aca="false">ROUND(F46*G46,2)</f>
        <v>70</v>
      </c>
    </row>
    <row r="47" customFormat="false" ht="30" hidden="false" customHeight="false" outlineLevel="0" collapsed="false">
      <c r="A47" s="5" t="s">
        <v>115</v>
      </c>
      <c r="B47" s="5" t="s">
        <v>51</v>
      </c>
      <c r="C47" s="15" t="n">
        <v>93358</v>
      </c>
      <c r="D47" s="16" t="s">
        <v>116</v>
      </c>
      <c r="E47" s="17" t="s">
        <v>91</v>
      </c>
      <c r="F47" s="18" t="n">
        <v>14.25</v>
      </c>
      <c r="G47" s="18" t="n">
        <v>68.68</v>
      </c>
      <c r="H47" s="18" t="n">
        <f aca="false">ROUND(F47*G47,2)</f>
        <v>978.69</v>
      </c>
    </row>
    <row r="48" customFormat="false" ht="45" hidden="false" customHeight="false" outlineLevel="0" collapsed="false">
      <c r="A48" s="5" t="s">
        <v>117</v>
      </c>
      <c r="B48" s="5" t="s">
        <v>51</v>
      </c>
      <c r="C48" s="15" t="n">
        <v>101570</v>
      </c>
      <c r="D48" s="16" t="s">
        <v>118</v>
      </c>
      <c r="E48" s="17" t="s">
        <v>49</v>
      </c>
      <c r="F48" s="18" t="n">
        <v>60</v>
      </c>
      <c r="G48" s="18" t="n">
        <v>19.15</v>
      </c>
      <c r="H48" s="18" t="n">
        <f aca="false">ROUND(F48*G48,2)</f>
        <v>1149</v>
      </c>
    </row>
    <row r="49" customFormat="false" ht="15.75" hidden="false" customHeight="false" outlineLevel="0" collapsed="false">
      <c r="A49" s="5" t="s">
        <v>119</v>
      </c>
      <c r="B49" s="5" t="s">
        <v>51</v>
      </c>
      <c r="C49" s="15" t="n">
        <v>96995</v>
      </c>
      <c r="D49" s="16" t="s">
        <v>120</v>
      </c>
      <c r="E49" s="17" t="s">
        <v>91</v>
      </c>
      <c r="F49" s="18" t="n">
        <v>2.37</v>
      </c>
      <c r="G49" s="18" t="n">
        <v>41.64</v>
      </c>
      <c r="H49" s="18" t="n">
        <f aca="false">ROUND(F49*G49,2)</f>
        <v>98.69</v>
      </c>
    </row>
    <row r="50" customFormat="false" ht="75" hidden="false" customHeight="false" outlineLevel="0" collapsed="false">
      <c r="A50" s="5" t="s">
        <v>121</v>
      </c>
      <c r="B50" s="5" t="s">
        <v>51</v>
      </c>
      <c r="C50" s="15" t="n">
        <v>90082</v>
      </c>
      <c r="D50" s="16" t="s">
        <v>122</v>
      </c>
      <c r="E50" s="17" t="s">
        <v>91</v>
      </c>
      <c r="F50" s="18" t="n">
        <v>30.48</v>
      </c>
      <c r="G50" s="18" t="n">
        <v>10.53</v>
      </c>
      <c r="H50" s="18" t="n">
        <f aca="false">ROUND(F50*G50,2)</f>
        <v>320.95</v>
      </c>
    </row>
    <row r="51" customFormat="false" ht="45" hidden="false" customHeight="false" outlineLevel="0" collapsed="false">
      <c r="A51" s="5" t="s">
        <v>123</v>
      </c>
      <c r="B51" s="5" t="s">
        <v>51</v>
      </c>
      <c r="C51" s="15" t="n">
        <v>97084</v>
      </c>
      <c r="D51" s="16" t="s">
        <v>124</v>
      </c>
      <c r="E51" s="17" t="s">
        <v>49</v>
      </c>
      <c r="F51" s="18" t="n">
        <v>175.75</v>
      </c>
      <c r="G51" s="18" t="n">
        <v>0.59</v>
      </c>
      <c r="H51" s="18" t="n">
        <f aca="false">ROUND(F51*G51,2)</f>
        <v>103.69</v>
      </c>
    </row>
    <row r="52" customFormat="false" ht="30" hidden="false" customHeight="false" outlineLevel="0" collapsed="false">
      <c r="A52" s="5" t="s">
        <v>125</v>
      </c>
      <c r="B52" s="5" t="s">
        <v>51</v>
      </c>
      <c r="C52" s="15" t="n">
        <v>102191</v>
      </c>
      <c r="D52" s="16" t="s">
        <v>126</v>
      </c>
      <c r="E52" s="17" t="s">
        <v>49</v>
      </c>
      <c r="F52" s="18" t="n">
        <v>1.4</v>
      </c>
      <c r="G52" s="18" t="n">
        <v>17.09</v>
      </c>
      <c r="H52" s="18" t="n">
        <f aca="false">ROUND(F52*G52,2)</f>
        <v>23.93</v>
      </c>
    </row>
    <row r="53" customFormat="false" ht="15.75" hidden="false" customHeight="false" outlineLevel="0" collapsed="false">
      <c r="A53" s="8" t="n">
        <v>5</v>
      </c>
      <c r="B53" s="8"/>
      <c r="C53" s="9"/>
      <c r="D53" s="10" t="s">
        <v>127</v>
      </c>
      <c r="E53" s="11"/>
      <c r="F53" s="12"/>
      <c r="G53" s="13"/>
      <c r="H53" s="13" t="n">
        <f aca="false">SUM(H54:H58)</f>
        <v>9934.43</v>
      </c>
    </row>
    <row r="54" customFormat="false" ht="30" hidden="false" customHeight="false" outlineLevel="0" collapsed="false">
      <c r="A54" s="5" t="s">
        <v>128</v>
      </c>
      <c r="B54" s="5" t="s">
        <v>51</v>
      </c>
      <c r="C54" s="15" t="n">
        <v>96619</v>
      </c>
      <c r="D54" s="16" t="s">
        <v>129</v>
      </c>
      <c r="E54" s="17" t="s">
        <v>49</v>
      </c>
      <c r="F54" s="18" t="n">
        <v>15</v>
      </c>
      <c r="G54" s="18" t="n">
        <v>26.26</v>
      </c>
      <c r="H54" s="18" t="n">
        <f aca="false">ROUND(F54*G54,2)</f>
        <v>393.9</v>
      </c>
    </row>
    <row r="55" customFormat="false" ht="45" hidden="false" customHeight="false" outlineLevel="0" collapsed="false">
      <c r="A55" s="5" t="s">
        <v>130</v>
      </c>
      <c r="B55" s="5" t="s">
        <v>19</v>
      </c>
      <c r="C55" s="15" t="s">
        <v>131</v>
      </c>
      <c r="D55" s="16" t="s">
        <v>132</v>
      </c>
      <c r="E55" s="17" t="s">
        <v>91</v>
      </c>
      <c r="F55" s="18" t="n">
        <v>7.5</v>
      </c>
      <c r="G55" s="18" t="n">
        <v>571.91</v>
      </c>
      <c r="H55" s="18" t="n">
        <f aca="false">ROUND(F55*G55,2)</f>
        <v>4289.33</v>
      </c>
    </row>
    <row r="56" customFormat="false" ht="45" hidden="false" customHeight="false" outlineLevel="0" collapsed="false">
      <c r="A56" s="5" t="s">
        <v>133</v>
      </c>
      <c r="B56" s="5" t="s">
        <v>51</v>
      </c>
      <c r="C56" s="15" t="n">
        <v>96535</v>
      </c>
      <c r="D56" s="16" t="s">
        <v>134</v>
      </c>
      <c r="E56" s="17" t="s">
        <v>49</v>
      </c>
      <c r="F56" s="18" t="n">
        <v>15.6</v>
      </c>
      <c r="G56" s="18" t="n">
        <v>134.85</v>
      </c>
      <c r="H56" s="18" t="n">
        <f aca="false">ROUND(F56*G56,2)</f>
        <v>2103.66</v>
      </c>
    </row>
    <row r="57" customFormat="false" ht="30" hidden="false" customHeight="false" outlineLevel="0" collapsed="false">
      <c r="A57" s="5" t="s">
        <v>135</v>
      </c>
      <c r="B57" s="5" t="s">
        <v>51</v>
      </c>
      <c r="C57" s="15" t="n">
        <v>96545</v>
      </c>
      <c r="D57" s="16" t="s">
        <v>136</v>
      </c>
      <c r="E57" s="17" t="s">
        <v>137</v>
      </c>
      <c r="F57" s="18" t="n">
        <v>79.2</v>
      </c>
      <c r="G57" s="18" t="n">
        <v>17.29</v>
      </c>
      <c r="H57" s="18" t="n">
        <f aca="false">ROUND(F57*G57,2)</f>
        <v>1369.37</v>
      </c>
    </row>
    <row r="58" customFormat="false" ht="31.5" hidden="false" customHeight="false" outlineLevel="0" collapsed="false">
      <c r="A58" s="5" t="s">
        <v>138</v>
      </c>
      <c r="B58" s="5" t="s">
        <v>19</v>
      </c>
      <c r="C58" s="15" t="s">
        <v>139</v>
      </c>
      <c r="D58" s="16" t="s">
        <v>140</v>
      </c>
      <c r="E58" s="17" t="s">
        <v>91</v>
      </c>
      <c r="F58" s="18" t="n">
        <v>2.88</v>
      </c>
      <c r="G58" s="18" t="n">
        <v>617.42</v>
      </c>
      <c r="H58" s="18" t="n">
        <f aca="false">ROUND(F58*G58,2)</f>
        <v>1778.17</v>
      </c>
    </row>
    <row r="59" customFormat="false" ht="15.75" hidden="false" customHeight="false" outlineLevel="0" collapsed="false">
      <c r="A59" s="8" t="n">
        <v>6</v>
      </c>
      <c r="B59" s="8"/>
      <c r="C59" s="9"/>
      <c r="D59" s="10" t="s">
        <v>141</v>
      </c>
      <c r="E59" s="11"/>
      <c r="F59" s="12"/>
      <c r="G59" s="13"/>
      <c r="H59" s="13" t="n">
        <f aca="false">SUM(H60:H63)</f>
        <v>67514.98</v>
      </c>
    </row>
    <row r="60" customFormat="false" ht="30" hidden="false" customHeight="false" outlineLevel="0" collapsed="false">
      <c r="A60" s="5" t="s">
        <v>142</v>
      </c>
      <c r="B60" s="5" t="s">
        <v>19</v>
      </c>
      <c r="C60" s="15" t="s">
        <v>143</v>
      </c>
      <c r="D60" s="16" t="s">
        <v>144</v>
      </c>
      <c r="E60" s="17" t="s">
        <v>21</v>
      </c>
      <c r="F60" s="18" t="n">
        <v>30</v>
      </c>
      <c r="G60" s="18" t="n">
        <v>275.08</v>
      </c>
      <c r="H60" s="18" t="n">
        <f aca="false">ROUND(F60*G60,2)</f>
        <v>8252.4</v>
      </c>
    </row>
    <row r="61" customFormat="false" ht="60" hidden="false" customHeight="false" outlineLevel="0" collapsed="false">
      <c r="A61" s="5" t="s">
        <v>145</v>
      </c>
      <c r="B61" s="5" t="s">
        <v>19</v>
      </c>
      <c r="C61" s="15" t="s">
        <v>146</v>
      </c>
      <c r="D61" s="16" t="s">
        <v>147</v>
      </c>
      <c r="E61" s="17" t="s">
        <v>137</v>
      </c>
      <c r="F61" s="18" t="n">
        <v>1009.02</v>
      </c>
      <c r="G61" s="18" t="n">
        <v>29.84</v>
      </c>
      <c r="H61" s="18" t="n">
        <f aca="false">ROUND(F61*G61,2)</f>
        <v>30109.16</v>
      </c>
    </row>
    <row r="62" customFormat="false" ht="31.5" hidden="false" customHeight="false" outlineLevel="0" collapsed="false">
      <c r="A62" s="5" t="s">
        <v>148</v>
      </c>
      <c r="B62" s="5" t="s">
        <v>19</v>
      </c>
      <c r="C62" s="15" t="s">
        <v>149</v>
      </c>
      <c r="D62" s="16" t="s">
        <v>150</v>
      </c>
      <c r="E62" s="17" t="s">
        <v>91</v>
      </c>
      <c r="F62" s="18" t="n">
        <v>0.37</v>
      </c>
      <c r="G62" s="18" t="n">
        <v>4013.79</v>
      </c>
      <c r="H62" s="18" t="n">
        <f aca="false">ROUND(F62*G62,2)</f>
        <v>1485.1</v>
      </c>
    </row>
    <row r="63" customFormat="false" ht="60" hidden="false" customHeight="false" outlineLevel="0" collapsed="false">
      <c r="A63" s="5" t="s">
        <v>151</v>
      </c>
      <c r="B63" s="5" t="s">
        <v>19</v>
      </c>
      <c r="C63" s="15" t="s">
        <v>152</v>
      </c>
      <c r="D63" s="16" t="s">
        <v>153</v>
      </c>
      <c r="E63" s="17" t="s">
        <v>137</v>
      </c>
      <c r="F63" s="18" t="n">
        <v>921.97</v>
      </c>
      <c r="G63" s="18" t="n">
        <v>30.01</v>
      </c>
      <c r="H63" s="18" t="n">
        <f aca="false">ROUND(F63*G63,2)</f>
        <v>27668.32</v>
      </c>
    </row>
    <row r="64" customFormat="false" ht="15.75" hidden="false" customHeight="false" outlineLevel="0" collapsed="false">
      <c r="A64" s="8" t="n">
        <v>7</v>
      </c>
      <c r="B64" s="8"/>
      <c r="C64" s="9"/>
      <c r="D64" s="10" t="s">
        <v>154</v>
      </c>
      <c r="E64" s="11"/>
      <c r="F64" s="12"/>
      <c r="G64" s="13"/>
      <c r="H64" s="13" t="n">
        <f aca="false">SUM(H65:H76)</f>
        <v>35841.78</v>
      </c>
    </row>
    <row r="65" customFormat="false" ht="45" hidden="false" customHeight="false" outlineLevel="0" collapsed="false">
      <c r="A65" s="5" t="s">
        <v>155</v>
      </c>
      <c r="B65" s="5" t="s">
        <v>51</v>
      </c>
      <c r="C65" s="15" t="n">
        <v>94990</v>
      </c>
      <c r="D65" s="16" t="s">
        <v>156</v>
      </c>
      <c r="E65" s="17" t="s">
        <v>91</v>
      </c>
      <c r="F65" s="18" t="n">
        <v>3.47</v>
      </c>
      <c r="G65" s="18" t="n">
        <v>660.64</v>
      </c>
      <c r="H65" s="18" t="n">
        <f aca="false">ROUND(F65*G65,2)</f>
        <v>2292.42</v>
      </c>
    </row>
    <row r="66" customFormat="false" ht="60" hidden="false" customHeight="false" outlineLevel="0" collapsed="false">
      <c r="A66" s="5" t="s">
        <v>157</v>
      </c>
      <c r="B66" s="5" t="s">
        <v>51</v>
      </c>
      <c r="C66" s="15" t="n">
        <v>87640</v>
      </c>
      <c r="D66" s="16" t="s">
        <v>158</v>
      </c>
      <c r="E66" s="17" t="s">
        <v>49</v>
      </c>
      <c r="F66" s="18" t="n">
        <v>152.72</v>
      </c>
      <c r="G66" s="18" t="n">
        <v>37.54</v>
      </c>
      <c r="H66" s="18" t="n">
        <f aca="false">ROUND(F66*G66,2)</f>
        <v>5733.11</v>
      </c>
    </row>
    <row r="67" customFormat="false" ht="45" hidden="false" customHeight="false" outlineLevel="0" collapsed="false">
      <c r="A67" s="5" t="s">
        <v>159</v>
      </c>
      <c r="B67" s="5" t="s">
        <v>51</v>
      </c>
      <c r="C67" s="15" t="n">
        <v>98682</v>
      </c>
      <c r="D67" s="16" t="s">
        <v>160</v>
      </c>
      <c r="E67" s="17" t="s">
        <v>49</v>
      </c>
      <c r="F67" s="18" t="n">
        <v>1.2</v>
      </c>
      <c r="G67" s="18" t="n">
        <v>34.63</v>
      </c>
      <c r="H67" s="18" t="n">
        <f aca="false">ROUND(F67*G67,2)</f>
        <v>41.56</v>
      </c>
    </row>
    <row r="68" customFormat="false" ht="45" hidden="false" customHeight="false" outlineLevel="0" collapsed="false">
      <c r="A68" s="5" t="s">
        <v>161</v>
      </c>
      <c r="B68" s="5" t="s">
        <v>19</v>
      </c>
      <c r="C68" s="15" t="s">
        <v>162</v>
      </c>
      <c r="D68" s="16" t="s">
        <v>163</v>
      </c>
      <c r="E68" s="17" t="s">
        <v>49</v>
      </c>
      <c r="F68" s="18" t="n">
        <v>38.15</v>
      </c>
      <c r="G68" s="18" t="n">
        <v>76.66</v>
      </c>
      <c r="H68" s="18" t="n">
        <f aca="false">ROUND(F68*G68,2)</f>
        <v>2924.58</v>
      </c>
    </row>
    <row r="69" customFormat="false" ht="45" hidden="false" customHeight="false" outlineLevel="0" collapsed="false">
      <c r="A69" s="5" t="s">
        <v>164</v>
      </c>
      <c r="B69" s="5" t="s">
        <v>19</v>
      </c>
      <c r="C69" s="15" t="s">
        <v>165</v>
      </c>
      <c r="D69" s="16" t="s">
        <v>166</v>
      </c>
      <c r="E69" s="17" t="s">
        <v>49</v>
      </c>
      <c r="F69" s="18" t="n">
        <v>114.57</v>
      </c>
      <c r="G69" s="18" t="n">
        <v>55.1</v>
      </c>
      <c r="H69" s="18" t="n">
        <f aca="false">ROUND(F69*G69,2)</f>
        <v>6312.81</v>
      </c>
    </row>
    <row r="70" customFormat="false" ht="30" hidden="false" customHeight="false" outlineLevel="0" collapsed="false">
      <c r="A70" s="5" t="s">
        <v>167</v>
      </c>
      <c r="B70" s="5" t="s">
        <v>51</v>
      </c>
      <c r="C70" s="15" t="n">
        <v>88649</v>
      </c>
      <c r="D70" s="16" t="s">
        <v>168</v>
      </c>
      <c r="E70" s="17" t="s">
        <v>72</v>
      </c>
      <c r="F70" s="18" t="n">
        <v>88.3</v>
      </c>
      <c r="G70" s="18" t="n">
        <v>8.64</v>
      </c>
      <c r="H70" s="18" t="n">
        <f aca="false">ROUND(F70*G70,2)</f>
        <v>762.91</v>
      </c>
    </row>
    <row r="71" customFormat="false" ht="30" hidden="false" customHeight="false" outlineLevel="0" collapsed="false">
      <c r="A71" s="5" t="s">
        <v>169</v>
      </c>
      <c r="B71" s="5" t="s">
        <v>51</v>
      </c>
      <c r="C71" s="15" t="n">
        <v>98689</v>
      </c>
      <c r="D71" s="16" t="s">
        <v>170</v>
      </c>
      <c r="E71" s="17" t="s">
        <v>72</v>
      </c>
      <c r="F71" s="18" t="n">
        <v>8.3</v>
      </c>
      <c r="G71" s="18" t="n">
        <v>80.7</v>
      </c>
      <c r="H71" s="18" t="n">
        <f aca="false">ROUND(F71*G71,2)</f>
        <v>669.81</v>
      </c>
    </row>
    <row r="72" customFormat="false" ht="45" hidden="false" customHeight="false" outlineLevel="0" collapsed="false">
      <c r="A72" s="5" t="s">
        <v>171</v>
      </c>
      <c r="B72" s="5" t="s">
        <v>51</v>
      </c>
      <c r="C72" s="15" t="n">
        <v>100324</v>
      </c>
      <c r="D72" s="16" t="s">
        <v>172</v>
      </c>
      <c r="E72" s="17" t="s">
        <v>91</v>
      </c>
      <c r="F72" s="18" t="n">
        <v>15.24</v>
      </c>
      <c r="G72" s="18" t="n">
        <v>138.94</v>
      </c>
      <c r="H72" s="18" t="n">
        <f aca="false">ROUND(F72*G72,2)</f>
        <v>2117.45</v>
      </c>
    </row>
    <row r="73" customFormat="false" ht="45" hidden="false" customHeight="false" outlineLevel="0" collapsed="false">
      <c r="A73" s="5" t="s">
        <v>173</v>
      </c>
      <c r="B73" s="5" t="s">
        <v>51</v>
      </c>
      <c r="C73" s="15" t="n">
        <v>92398</v>
      </c>
      <c r="D73" s="16" t="s">
        <v>174</v>
      </c>
      <c r="E73" s="17" t="s">
        <v>49</v>
      </c>
      <c r="F73" s="18" t="n">
        <v>151.21</v>
      </c>
      <c r="G73" s="18" t="n">
        <v>58.3</v>
      </c>
      <c r="H73" s="18" t="n">
        <f aca="false">ROUND(F73*G73,2)</f>
        <v>8815.54</v>
      </c>
    </row>
    <row r="74" customFormat="false" ht="30" hidden="false" customHeight="false" outlineLevel="0" collapsed="false">
      <c r="A74" s="5" t="s">
        <v>175</v>
      </c>
      <c r="B74" s="5" t="s">
        <v>51</v>
      </c>
      <c r="C74" s="15" t="n">
        <v>101094</v>
      </c>
      <c r="D74" s="16" t="s">
        <v>176</v>
      </c>
      <c r="E74" s="17" t="s">
        <v>72</v>
      </c>
      <c r="F74" s="18" t="n">
        <v>31.8</v>
      </c>
      <c r="G74" s="18" t="n">
        <v>154.37</v>
      </c>
      <c r="H74" s="18" t="n">
        <f aca="false">ROUND(F74*G74,2)</f>
        <v>4908.97</v>
      </c>
    </row>
    <row r="75" customFormat="false" ht="75" hidden="false" customHeight="false" outlineLevel="0" collapsed="false">
      <c r="A75" s="5" t="s">
        <v>177</v>
      </c>
      <c r="B75" s="5" t="s">
        <v>51</v>
      </c>
      <c r="C75" s="15" t="n">
        <v>94273</v>
      </c>
      <c r="D75" s="16" t="s">
        <v>178</v>
      </c>
      <c r="E75" s="17" t="s">
        <v>72</v>
      </c>
      <c r="F75" s="18" t="n">
        <v>12.25</v>
      </c>
      <c r="G75" s="18" t="n">
        <v>41.8</v>
      </c>
      <c r="H75" s="18" t="n">
        <f aca="false">ROUND(F75*G75,2)</f>
        <v>512.05</v>
      </c>
    </row>
    <row r="76" customFormat="false" ht="45" hidden="false" customHeight="false" outlineLevel="0" collapsed="false">
      <c r="A76" s="5" t="s">
        <v>179</v>
      </c>
      <c r="B76" s="5" t="s">
        <v>19</v>
      </c>
      <c r="C76" s="15" t="s">
        <v>180</v>
      </c>
      <c r="D76" s="16" t="s">
        <v>181</v>
      </c>
      <c r="E76" s="17" t="s">
        <v>72</v>
      </c>
      <c r="F76" s="18" t="n">
        <v>19.05</v>
      </c>
      <c r="G76" s="18" t="n">
        <v>39.4</v>
      </c>
      <c r="H76" s="18" t="n">
        <f aca="false">ROUND(F76*G76,2)</f>
        <v>750.57</v>
      </c>
    </row>
    <row r="77" customFormat="false" ht="15.75" hidden="false" customHeight="false" outlineLevel="0" collapsed="false">
      <c r="A77" s="8" t="n">
        <v>8</v>
      </c>
      <c r="B77" s="8"/>
      <c r="C77" s="9"/>
      <c r="D77" s="10" t="s">
        <v>182</v>
      </c>
      <c r="E77" s="11"/>
      <c r="F77" s="12"/>
      <c r="G77" s="13"/>
      <c r="H77" s="13" t="n">
        <f aca="false">SUM(H78:H83)</f>
        <v>13622.97</v>
      </c>
    </row>
    <row r="78" customFormat="false" ht="60" hidden="false" customHeight="false" outlineLevel="0" collapsed="false">
      <c r="A78" s="5" t="s">
        <v>183</v>
      </c>
      <c r="B78" s="5" t="s">
        <v>19</v>
      </c>
      <c r="C78" s="15" t="s">
        <v>184</v>
      </c>
      <c r="D78" s="16" t="s">
        <v>185</v>
      </c>
      <c r="E78" s="17" t="s">
        <v>49</v>
      </c>
      <c r="F78" s="18" t="n">
        <v>15</v>
      </c>
      <c r="G78" s="18" t="n">
        <v>45.12</v>
      </c>
      <c r="H78" s="18" t="n">
        <f aca="false">ROUND(F78*G78,2)</f>
        <v>676.8</v>
      </c>
    </row>
    <row r="79" customFormat="false" ht="75" hidden="false" customHeight="false" outlineLevel="0" collapsed="false">
      <c r="A79" s="5" t="s">
        <v>186</v>
      </c>
      <c r="B79" s="5" t="s">
        <v>51</v>
      </c>
      <c r="C79" s="15" t="n">
        <v>87535</v>
      </c>
      <c r="D79" s="16" t="s">
        <v>187</v>
      </c>
      <c r="E79" s="17" t="s">
        <v>49</v>
      </c>
      <c r="F79" s="18" t="n">
        <v>83.66</v>
      </c>
      <c r="G79" s="18" t="n">
        <v>24.95</v>
      </c>
      <c r="H79" s="18" t="n">
        <f aca="false">ROUND(F79*G79,2)</f>
        <v>2087.32</v>
      </c>
    </row>
    <row r="80" customFormat="false" ht="60" hidden="false" customHeight="false" outlineLevel="0" collapsed="false">
      <c r="A80" s="5" t="s">
        <v>188</v>
      </c>
      <c r="B80" s="5" t="s">
        <v>19</v>
      </c>
      <c r="C80" s="15" t="s">
        <v>189</v>
      </c>
      <c r="D80" s="16" t="s">
        <v>190</v>
      </c>
      <c r="E80" s="17" t="s">
        <v>49</v>
      </c>
      <c r="F80" s="18" t="n">
        <v>83.66</v>
      </c>
      <c r="G80" s="18" t="n">
        <v>69.28</v>
      </c>
      <c r="H80" s="18" t="n">
        <f aca="false">ROUND(F80*G80,2)</f>
        <v>5795.96</v>
      </c>
    </row>
    <row r="81" customFormat="false" ht="30" hidden="false" customHeight="false" outlineLevel="0" collapsed="false">
      <c r="A81" s="5" t="s">
        <v>191</v>
      </c>
      <c r="B81" s="5" t="s">
        <v>51</v>
      </c>
      <c r="C81" s="15" t="n">
        <v>96113</v>
      </c>
      <c r="D81" s="16" t="s">
        <v>192</v>
      </c>
      <c r="E81" s="17" t="s">
        <v>49</v>
      </c>
      <c r="F81" s="18" t="n">
        <v>129.38</v>
      </c>
      <c r="G81" s="18" t="n">
        <v>33.6</v>
      </c>
      <c r="H81" s="18" t="n">
        <f aca="false">ROUND(F81*G81,2)</f>
        <v>4347.17</v>
      </c>
    </row>
    <row r="82" customFormat="false" ht="15.75" hidden="false" customHeight="false" outlineLevel="0" collapsed="false">
      <c r="A82" s="5" t="s">
        <v>193</v>
      </c>
      <c r="B82" s="5" t="s">
        <v>51</v>
      </c>
      <c r="C82" s="15" t="n">
        <v>96120</v>
      </c>
      <c r="D82" s="16" t="s">
        <v>194</v>
      </c>
      <c r="E82" s="17" t="s">
        <v>72</v>
      </c>
      <c r="F82" s="18" t="n">
        <v>144.7</v>
      </c>
      <c r="G82" s="18" t="n">
        <v>2.69</v>
      </c>
      <c r="H82" s="18" t="n">
        <f aca="false">ROUND(F82*G82,2)</f>
        <v>389.24</v>
      </c>
    </row>
    <row r="83" customFormat="false" ht="15.75" hidden="false" customHeight="false" outlineLevel="0" collapsed="false">
      <c r="A83" s="5" t="s">
        <v>195</v>
      </c>
      <c r="B83" s="5" t="s">
        <v>19</v>
      </c>
      <c r="C83" s="15" t="s">
        <v>196</v>
      </c>
      <c r="D83" s="16" t="s">
        <v>197</v>
      </c>
      <c r="E83" s="17" t="s">
        <v>49</v>
      </c>
      <c r="F83" s="18" t="n">
        <v>39.67</v>
      </c>
      <c r="G83" s="18" t="n">
        <v>8.23</v>
      </c>
      <c r="H83" s="18" t="n">
        <f aca="false">ROUND(F83*G83,2)</f>
        <v>326.48</v>
      </c>
    </row>
    <row r="84" customFormat="false" ht="15.75" hidden="false" customHeight="false" outlineLevel="0" collapsed="false">
      <c r="A84" s="8" t="n">
        <v>9</v>
      </c>
      <c r="B84" s="8"/>
      <c r="C84" s="9"/>
      <c r="D84" s="10" t="s">
        <v>198</v>
      </c>
      <c r="E84" s="11"/>
      <c r="F84" s="12"/>
      <c r="G84" s="13"/>
      <c r="H84" s="13" t="n">
        <f aca="false">SUM(H85:H88)</f>
        <v>2660.97</v>
      </c>
    </row>
    <row r="85" customFormat="false" ht="75" hidden="false" customHeight="false" outlineLevel="0" collapsed="false">
      <c r="A85" s="5" t="s">
        <v>199</v>
      </c>
      <c r="B85" s="5" t="s">
        <v>51</v>
      </c>
      <c r="C85" s="15" t="n">
        <v>86943</v>
      </c>
      <c r="D85" s="16" t="s">
        <v>200</v>
      </c>
      <c r="E85" s="17" t="s">
        <v>21</v>
      </c>
      <c r="F85" s="18" t="n">
        <v>3</v>
      </c>
      <c r="G85" s="18" t="n">
        <v>285.55</v>
      </c>
      <c r="H85" s="18" t="n">
        <f aca="false">ROUND(F85*G85,2)</f>
        <v>856.65</v>
      </c>
    </row>
    <row r="86" customFormat="false" ht="45" hidden="false" customHeight="false" outlineLevel="0" collapsed="false">
      <c r="A86" s="5" t="s">
        <v>201</v>
      </c>
      <c r="B86" s="5" t="s">
        <v>51</v>
      </c>
      <c r="C86" s="15" t="n">
        <v>95471</v>
      </c>
      <c r="D86" s="16" t="s">
        <v>202</v>
      </c>
      <c r="E86" s="17" t="s">
        <v>21</v>
      </c>
      <c r="F86" s="18" t="n">
        <v>2</v>
      </c>
      <c r="G86" s="18" t="n">
        <v>698.09</v>
      </c>
      <c r="H86" s="18" t="n">
        <f aca="false">ROUND(F86*G86,2)</f>
        <v>1396.18</v>
      </c>
    </row>
    <row r="87" customFormat="false" ht="45" hidden="false" customHeight="false" outlineLevel="0" collapsed="false">
      <c r="A87" s="5" t="s">
        <v>203</v>
      </c>
      <c r="B87" s="5" t="s">
        <v>51</v>
      </c>
      <c r="C87" s="15" t="n">
        <v>95470</v>
      </c>
      <c r="D87" s="16" t="s">
        <v>204</v>
      </c>
      <c r="E87" s="17" t="s">
        <v>21</v>
      </c>
      <c r="F87" s="18" t="n">
        <v>1</v>
      </c>
      <c r="G87" s="18" t="n">
        <v>281.75</v>
      </c>
      <c r="H87" s="18" t="n">
        <f aca="false">ROUND(F87*G87,2)</f>
        <v>281.75</v>
      </c>
    </row>
    <row r="88" customFormat="false" ht="30" hidden="false" customHeight="false" outlineLevel="0" collapsed="false">
      <c r="A88" s="5" t="s">
        <v>205</v>
      </c>
      <c r="B88" s="5" t="s">
        <v>51</v>
      </c>
      <c r="C88" s="15" t="n">
        <v>100849</v>
      </c>
      <c r="D88" s="16" t="s">
        <v>206</v>
      </c>
      <c r="E88" s="17" t="s">
        <v>21</v>
      </c>
      <c r="F88" s="18" t="n">
        <v>3</v>
      </c>
      <c r="G88" s="18" t="n">
        <v>42.13</v>
      </c>
      <c r="H88" s="18" t="n">
        <f aca="false">ROUND(F88*G88,2)</f>
        <v>126.39</v>
      </c>
    </row>
    <row r="89" customFormat="false" ht="15.75" hidden="false" customHeight="false" outlineLevel="0" collapsed="false">
      <c r="A89" s="8" t="n">
        <v>10</v>
      </c>
      <c r="B89" s="8"/>
      <c r="C89" s="9"/>
      <c r="D89" s="10" t="s">
        <v>207</v>
      </c>
      <c r="E89" s="11"/>
      <c r="F89" s="12"/>
      <c r="G89" s="13"/>
      <c r="H89" s="13" t="n">
        <f aca="false">SUM(H90:H98)</f>
        <v>9142.65</v>
      </c>
    </row>
    <row r="90" customFormat="false" ht="31.5" hidden="false" customHeight="false" outlineLevel="0" collapsed="false">
      <c r="A90" s="5" t="s">
        <v>208</v>
      </c>
      <c r="B90" s="5" t="s">
        <v>19</v>
      </c>
      <c r="C90" s="15" t="s">
        <v>209</v>
      </c>
      <c r="D90" s="16" t="s">
        <v>210</v>
      </c>
      <c r="E90" s="17" t="s">
        <v>72</v>
      </c>
      <c r="F90" s="18" t="n">
        <v>5.2</v>
      </c>
      <c r="G90" s="18" t="n">
        <v>286.34</v>
      </c>
      <c r="H90" s="18" t="n">
        <f aca="false">ROUND(F90*G90,2)</f>
        <v>1488.97</v>
      </c>
    </row>
    <row r="91" customFormat="false" ht="75" hidden="false" customHeight="false" outlineLevel="0" collapsed="false">
      <c r="A91" s="5" t="s">
        <v>211</v>
      </c>
      <c r="B91" s="5" t="s">
        <v>19</v>
      </c>
      <c r="C91" s="15" t="s">
        <v>212</v>
      </c>
      <c r="D91" s="16" t="s">
        <v>213</v>
      </c>
      <c r="E91" s="17" t="s">
        <v>21</v>
      </c>
      <c r="F91" s="18" t="n">
        <v>2</v>
      </c>
      <c r="G91" s="18" t="n">
        <v>969.68</v>
      </c>
      <c r="H91" s="18" t="n">
        <f aca="false">ROUND(F91*G91,2)</f>
        <v>1939.36</v>
      </c>
    </row>
    <row r="92" customFormat="false" ht="31.5" hidden="false" customHeight="false" outlineLevel="0" collapsed="false">
      <c r="A92" s="5" t="s">
        <v>214</v>
      </c>
      <c r="B92" s="5" t="s">
        <v>19</v>
      </c>
      <c r="C92" s="15" t="s">
        <v>215</v>
      </c>
      <c r="D92" s="16" t="s">
        <v>216</v>
      </c>
      <c r="E92" s="17" t="s">
        <v>21</v>
      </c>
      <c r="F92" s="18" t="n">
        <v>2</v>
      </c>
      <c r="G92" s="18" t="n">
        <v>604.89</v>
      </c>
      <c r="H92" s="18" t="n">
        <f aca="false">ROUND(F92*G92,2)</f>
        <v>1209.78</v>
      </c>
    </row>
    <row r="93" customFormat="false" ht="30" hidden="false" customHeight="false" outlineLevel="0" collapsed="false">
      <c r="A93" s="5" t="s">
        <v>217</v>
      </c>
      <c r="B93" s="5" t="s">
        <v>51</v>
      </c>
      <c r="C93" s="15" t="n">
        <v>100874</v>
      </c>
      <c r="D93" s="16" t="s">
        <v>218</v>
      </c>
      <c r="E93" s="17" t="s">
        <v>21</v>
      </c>
      <c r="F93" s="18" t="n">
        <v>2</v>
      </c>
      <c r="G93" s="18" t="n">
        <v>291.46</v>
      </c>
      <c r="H93" s="18" t="n">
        <f aca="false">ROUND(F93*G93,2)</f>
        <v>582.92</v>
      </c>
    </row>
    <row r="94" customFormat="false" ht="30" hidden="false" customHeight="false" outlineLevel="0" collapsed="false">
      <c r="A94" s="5" t="s">
        <v>219</v>
      </c>
      <c r="B94" s="5" t="s">
        <v>51</v>
      </c>
      <c r="C94" s="15" t="n">
        <v>100867</v>
      </c>
      <c r="D94" s="16" t="s">
        <v>220</v>
      </c>
      <c r="E94" s="17" t="s">
        <v>21</v>
      </c>
      <c r="F94" s="18" t="n">
        <v>4</v>
      </c>
      <c r="G94" s="18" t="n">
        <v>308.92</v>
      </c>
      <c r="H94" s="18" t="n">
        <f aca="false">ROUND(F94*G94,2)</f>
        <v>1235.68</v>
      </c>
    </row>
    <row r="95" customFormat="false" ht="30" hidden="false" customHeight="false" outlineLevel="0" collapsed="false">
      <c r="A95" s="5" t="s">
        <v>221</v>
      </c>
      <c r="B95" s="5" t="s">
        <v>51</v>
      </c>
      <c r="C95" s="15" t="n">
        <v>100866</v>
      </c>
      <c r="D95" s="16" t="s">
        <v>222</v>
      </c>
      <c r="E95" s="17" t="s">
        <v>21</v>
      </c>
      <c r="F95" s="18" t="n">
        <v>4</v>
      </c>
      <c r="G95" s="18" t="n">
        <v>291.46</v>
      </c>
      <c r="H95" s="18" t="n">
        <f aca="false">ROUND(F95*G95,2)</f>
        <v>1165.84</v>
      </c>
    </row>
    <row r="96" customFormat="false" ht="45" hidden="false" customHeight="false" outlineLevel="0" collapsed="false">
      <c r="A96" s="5" t="s">
        <v>223</v>
      </c>
      <c r="B96" s="5" t="s">
        <v>51</v>
      </c>
      <c r="C96" s="15" t="n">
        <v>102143</v>
      </c>
      <c r="D96" s="16" t="s">
        <v>224</v>
      </c>
      <c r="E96" s="17" t="s">
        <v>49</v>
      </c>
      <c r="F96" s="18" t="n">
        <v>1.26</v>
      </c>
      <c r="G96" s="18" t="n">
        <v>649.77</v>
      </c>
      <c r="H96" s="18" t="n">
        <f aca="false">ROUND(F96*G96,2)</f>
        <v>818.71</v>
      </c>
    </row>
    <row r="97" customFormat="false" ht="30" hidden="false" customHeight="false" outlineLevel="0" collapsed="false">
      <c r="A97" s="5" t="s">
        <v>225</v>
      </c>
      <c r="B97" s="5" t="s">
        <v>51</v>
      </c>
      <c r="C97" s="15" t="n">
        <v>102163</v>
      </c>
      <c r="D97" s="16" t="s">
        <v>226</v>
      </c>
      <c r="E97" s="17" t="s">
        <v>49</v>
      </c>
      <c r="F97" s="18" t="n">
        <v>1.4</v>
      </c>
      <c r="G97" s="18" t="n">
        <v>391.25</v>
      </c>
      <c r="H97" s="18" t="n">
        <f aca="false">ROUND(F97*G97,2)</f>
        <v>547.75</v>
      </c>
    </row>
    <row r="98" customFormat="false" ht="45" hidden="false" customHeight="false" outlineLevel="0" collapsed="false">
      <c r="A98" s="5" t="s">
        <v>227</v>
      </c>
      <c r="B98" s="5" t="s">
        <v>51</v>
      </c>
      <c r="C98" s="15" t="n">
        <v>90830</v>
      </c>
      <c r="D98" s="16" t="s">
        <v>228</v>
      </c>
      <c r="E98" s="17" t="s">
        <v>21</v>
      </c>
      <c r="F98" s="18" t="n">
        <v>1</v>
      </c>
      <c r="G98" s="18" t="n">
        <v>153.64</v>
      </c>
      <c r="H98" s="18" t="n">
        <f aca="false">ROUND(F98*G98,2)</f>
        <v>153.64</v>
      </c>
    </row>
    <row r="99" customFormat="false" ht="15.75" hidden="false" customHeight="false" outlineLevel="0" collapsed="false">
      <c r="A99" s="8" t="n">
        <v>11</v>
      </c>
      <c r="B99" s="8"/>
      <c r="C99" s="9"/>
      <c r="D99" s="10" t="s">
        <v>229</v>
      </c>
      <c r="E99" s="11"/>
      <c r="F99" s="12"/>
      <c r="G99" s="13"/>
      <c r="H99" s="13" t="n">
        <f aca="false">SUM(H100:H113)</f>
        <v>10917.65</v>
      </c>
    </row>
    <row r="100" customFormat="false" ht="60" hidden="false" customHeight="false" outlineLevel="0" collapsed="false">
      <c r="A100" s="5" t="s">
        <v>230</v>
      </c>
      <c r="B100" s="5" t="s">
        <v>51</v>
      </c>
      <c r="C100" s="15" t="n">
        <v>93139</v>
      </c>
      <c r="D100" s="16" t="s">
        <v>231</v>
      </c>
      <c r="E100" s="17" t="s">
        <v>21</v>
      </c>
      <c r="F100" s="18" t="n">
        <v>5</v>
      </c>
      <c r="G100" s="18" t="n">
        <v>182.72</v>
      </c>
      <c r="H100" s="18" t="n">
        <f aca="false">ROUND(F100*G100,2)</f>
        <v>913.6</v>
      </c>
    </row>
    <row r="101" customFormat="false" ht="60" hidden="false" customHeight="false" outlineLevel="0" collapsed="false">
      <c r="A101" s="5" t="s">
        <v>232</v>
      </c>
      <c r="B101" s="5" t="s">
        <v>51</v>
      </c>
      <c r="C101" s="15" t="n">
        <v>93145</v>
      </c>
      <c r="D101" s="16" t="s">
        <v>233</v>
      </c>
      <c r="E101" s="17" t="s">
        <v>21</v>
      </c>
      <c r="F101" s="18" t="n">
        <v>5</v>
      </c>
      <c r="G101" s="18" t="n">
        <v>191.89</v>
      </c>
      <c r="H101" s="18" t="n">
        <f aca="false">ROUND(F101*G101,2)</f>
        <v>959.45</v>
      </c>
    </row>
    <row r="102" customFormat="false" ht="31.5" hidden="false" customHeight="false" outlineLevel="0" collapsed="false">
      <c r="A102" s="5" t="s">
        <v>234</v>
      </c>
      <c r="B102" s="5" t="s">
        <v>19</v>
      </c>
      <c r="C102" s="15" t="s">
        <v>235</v>
      </c>
      <c r="D102" s="16" t="s">
        <v>236</v>
      </c>
      <c r="E102" s="17" t="s">
        <v>21</v>
      </c>
      <c r="F102" s="18" t="n">
        <v>7</v>
      </c>
      <c r="G102" s="18" t="n">
        <v>97.03</v>
      </c>
      <c r="H102" s="18" t="n">
        <f aca="false">ROUND(F102*G102,2)</f>
        <v>679.21</v>
      </c>
    </row>
    <row r="103" customFormat="false" ht="45" hidden="false" customHeight="false" outlineLevel="0" collapsed="false">
      <c r="A103" s="5" t="s">
        <v>237</v>
      </c>
      <c r="B103" s="5" t="s">
        <v>19</v>
      </c>
      <c r="C103" s="15" t="s">
        <v>238</v>
      </c>
      <c r="D103" s="16" t="s">
        <v>239</v>
      </c>
      <c r="E103" s="17" t="s">
        <v>21</v>
      </c>
      <c r="F103" s="18" t="n">
        <v>13</v>
      </c>
      <c r="G103" s="18" t="n">
        <v>194.52</v>
      </c>
      <c r="H103" s="18" t="n">
        <f aca="false">ROUND(F103*G103,2)</f>
        <v>2528.76</v>
      </c>
    </row>
    <row r="104" customFormat="false" ht="30" hidden="false" customHeight="false" outlineLevel="0" collapsed="false">
      <c r="A104" s="5" t="s">
        <v>240</v>
      </c>
      <c r="B104" s="5" t="s">
        <v>51</v>
      </c>
      <c r="C104" s="15" t="n">
        <v>100903</v>
      </c>
      <c r="D104" s="16" t="s">
        <v>241</v>
      </c>
      <c r="E104" s="17" t="s">
        <v>21</v>
      </c>
      <c r="F104" s="18" t="n">
        <v>26</v>
      </c>
      <c r="G104" s="18" t="n">
        <v>28.15</v>
      </c>
      <c r="H104" s="18" t="n">
        <f aca="false">ROUND(F104*G104,2)</f>
        <v>731.9</v>
      </c>
    </row>
    <row r="105" customFormat="false" ht="45" hidden="false" customHeight="false" outlineLevel="0" collapsed="false">
      <c r="A105" s="5" t="s">
        <v>242</v>
      </c>
      <c r="B105" s="5" t="s">
        <v>51</v>
      </c>
      <c r="C105" s="15" t="n">
        <v>101509</v>
      </c>
      <c r="D105" s="16" t="s">
        <v>243</v>
      </c>
      <c r="E105" s="17" t="s">
        <v>21</v>
      </c>
      <c r="F105" s="18" t="n">
        <v>1</v>
      </c>
      <c r="G105" s="18" t="n">
        <v>2118.51</v>
      </c>
      <c r="H105" s="18" t="n">
        <f aca="false">ROUND(F105*G105,2)</f>
        <v>2118.51</v>
      </c>
    </row>
    <row r="106" customFormat="false" ht="60" hidden="false" customHeight="false" outlineLevel="0" collapsed="false">
      <c r="A106" s="5" t="s">
        <v>244</v>
      </c>
      <c r="B106" s="5" t="s">
        <v>19</v>
      </c>
      <c r="C106" s="15" t="s">
        <v>245</v>
      </c>
      <c r="D106" s="16" t="s">
        <v>246</v>
      </c>
      <c r="E106" s="17" t="s">
        <v>21</v>
      </c>
      <c r="F106" s="18" t="n">
        <v>1</v>
      </c>
      <c r="G106" s="18" t="n">
        <v>923.17</v>
      </c>
      <c r="H106" s="18" t="n">
        <f aca="false">ROUND(F106*G106,2)</f>
        <v>923.17</v>
      </c>
    </row>
    <row r="107" customFormat="false" ht="45" hidden="false" customHeight="false" outlineLevel="0" collapsed="false">
      <c r="A107" s="5" t="s">
        <v>247</v>
      </c>
      <c r="B107" s="5" t="s">
        <v>51</v>
      </c>
      <c r="C107" s="15" t="n">
        <v>91869</v>
      </c>
      <c r="D107" s="16" t="s">
        <v>248</v>
      </c>
      <c r="E107" s="17" t="s">
        <v>72</v>
      </c>
      <c r="F107" s="18" t="n">
        <v>18</v>
      </c>
      <c r="G107" s="18" t="n">
        <v>14.57</v>
      </c>
      <c r="H107" s="18" t="n">
        <f aca="false">ROUND(F107*G107,2)</f>
        <v>262.26</v>
      </c>
    </row>
    <row r="108" customFormat="false" ht="45" hidden="false" customHeight="false" outlineLevel="0" collapsed="false">
      <c r="A108" s="5" t="s">
        <v>249</v>
      </c>
      <c r="B108" s="5" t="s">
        <v>51</v>
      </c>
      <c r="C108" s="15" t="n">
        <v>91931</v>
      </c>
      <c r="D108" s="16" t="s">
        <v>250</v>
      </c>
      <c r="E108" s="17" t="s">
        <v>72</v>
      </c>
      <c r="F108" s="18" t="n">
        <v>95</v>
      </c>
      <c r="G108" s="18" t="n">
        <v>9.87</v>
      </c>
      <c r="H108" s="18" t="n">
        <f aca="false">ROUND(F108*G108,2)</f>
        <v>937.65</v>
      </c>
    </row>
    <row r="109" customFormat="false" ht="30" hidden="false" customHeight="false" outlineLevel="0" collapsed="false">
      <c r="A109" s="5" t="s">
        <v>251</v>
      </c>
      <c r="B109" s="5" t="s">
        <v>51</v>
      </c>
      <c r="C109" s="15" t="n">
        <v>96985</v>
      </c>
      <c r="D109" s="16" t="s">
        <v>252</v>
      </c>
      <c r="E109" s="17" t="s">
        <v>21</v>
      </c>
      <c r="F109" s="18" t="n">
        <v>3</v>
      </c>
      <c r="G109" s="18" t="n">
        <v>126.63</v>
      </c>
      <c r="H109" s="18" t="n">
        <f aca="false">ROUND(F109*G109,2)</f>
        <v>379.89</v>
      </c>
    </row>
    <row r="110" customFormat="false" ht="30" hidden="false" customHeight="false" outlineLevel="0" collapsed="false">
      <c r="A110" s="5" t="s">
        <v>253</v>
      </c>
      <c r="B110" s="5" t="s">
        <v>51</v>
      </c>
      <c r="C110" s="15" t="n">
        <v>98111</v>
      </c>
      <c r="D110" s="16" t="s">
        <v>254</v>
      </c>
      <c r="E110" s="17" t="s">
        <v>21</v>
      </c>
      <c r="F110" s="18" t="n">
        <v>3</v>
      </c>
      <c r="G110" s="18" t="n">
        <v>43.68</v>
      </c>
      <c r="H110" s="18" t="n">
        <f aca="false">ROUND(F110*G110,2)</f>
        <v>131.04</v>
      </c>
    </row>
    <row r="111" customFormat="false" ht="45" hidden="false" customHeight="false" outlineLevel="0" collapsed="false">
      <c r="A111" s="5" t="s">
        <v>255</v>
      </c>
      <c r="B111" s="5" t="s">
        <v>51</v>
      </c>
      <c r="C111" s="15" t="n">
        <v>97887</v>
      </c>
      <c r="D111" s="16" t="s">
        <v>256</v>
      </c>
      <c r="E111" s="17" t="s">
        <v>21</v>
      </c>
      <c r="F111" s="18" t="n">
        <v>1</v>
      </c>
      <c r="G111" s="18" t="n">
        <v>216.93</v>
      </c>
      <c r="H111" s="18" t="n">
        <f aca="false">ROUND(F111*G111,2)</f>
        <v>216.93</v>
      </c>
    </row>
    <row r="112" customFormat="false" ht="45" hidden="false" customHeight="false" outlineLevel="0" collapsed="false">
      <c r="A112" s="5" t="s">
        <v>257</v>
      </c>
      <c r="B112" s="5" t="s">
        <v>51</v>
      </c>
      <c r="C112" s="15" t="n">
        <v>91867</v>
      </c>
      <c r="D112" s="16" t="s">
        <v>258</v>
      </c>
      <c r="E112" s="17" t="s">
        <v>72</v>
      </c>
      <c r="F112" s="18" t="n">
        <v>8</v>
      </c>
      <c r="G112" s="18" t="n">
        <v>8.13</v>
      </c>
      <c r="H112" s="18" t="n">
        <f aca="false">ROUND(F112*G112,2)</f>
        <v>65.04</v>
      </c>
    </row>
    <row r="113" customFormat="false" ht="30" hidden="false" customHeight="false" outlineLevel="0" collapsed="false">
      <c r="A113" s="5" t="s">
        <v>259</v>
      </c>
      <c r="B113" s="5" t="s">
        <v>19</v>
      </c>
      <c r="C113" s="15" t="s">
        <v>260</v>
      </c>
      <c r="D113" s="16" t="s">
        <v>261</v>
      </c>
      <c r="E113" s="17" t="s">
        <v>72</v>
      </c>
      <c r="F113" s="18" t="n">
        <v>8</v>
      </c>
      <c r="G113" s="18" t="n">
        <v>8.78</v>
      </c>
      <c r="H113" s="18" t="n">
        <f aca="false">ROUND(F113*G113,2)</f>
        <v>70.24</v>
      </c>
    </row>
    <row r="114" customFormat="false" ht="15.75" hidden="false" customHeight="false" outlineLevel="0" collapsed="false">
      <c r="A114" s="8" t="n">
        <v>12</v>
      </c>
      <c r="B114" s="8"/>
      <c r="C114" s="9"/>
      <c r="D114" s="10" t="s">
        <v>262</v>
      </c>
      <c r="E114" s="11"/>
      <c r="F114" s="12"/>
      <c r="G114" s="13"/>
      <c r="H114" s="13" t="n">
        <f aca="false">SUM(H115:H127)</f>
        <v>20363.62</v>
      </c>
    </row>
    <row r="115" customFormat="false" ht="30" hidden="false" customHeight="false" outlineLevel="0" collapsed="false">
      <c r="A115" s="5" t="s">
        <v>263</v>
      </c>
      <c r="B115" s="5" t="s">
        <v>51</v>
      </c>
      <c r="C115" s="15" t="n">
        <v>88484</v>
      </c>
      <c r="D115" s="16" t="s">
        <v>264</v>
      </c>
      <c r="E115" s="17" t="s">
        <v>49</v>
      </c>
      <c r="F115" s="18" t="n">
        <v>129.38</v>
      </c>
      <c r="G115" s="18" t="n">
        <v>2.79</v>
      </c>
      <c r="H115" s="18" t="n">
        <f aca="false">ROUND(F115*G115,2)</f>
        <v>360.97</v>
      </c>
    </row>
    <row r="116" customFormat="false" ht="30" hidden="false" customHeight="false" outlineLevel="0" collapsed="false">
      <c r="A116" s="5" t="s">
        <v>265</v>
      </c>
      <c r="B116" s="5" t="s">
        <v>51</v>
      </c>
      <c r="C116" s="15" t="n">
        <v>88496</v>
      </c>
      <c r="D116" s="16" t="s">
        <v>266</v>
      </c>
      <c r="E116" s="17" t="s">
        <v>49</v>
      </c>
      <c r="F116" s="18" t="n">
        <v>129.38</v>
      </c>
      <c r="G116" s="18" t="n">
        <v>24.2</v>
      </c>
      <c r="H116" s="18" t="n">
        <f aca="false">ROUND(F116*G116,2)</f>
        <v>3131</v>
      </c>
    </row>
    <row r="117" customFormat="false" ht="30" hidden="false" customHeight="false" outlineLevel="0" collapsed="false">
      <c r="A117" s="5" t="s">
        <v>267</v>
      </c>
      <c r="B117" s="5" t="s">
        <v>51</v>
      </c>
      <c r="C117" s="15" t="n">
        <v>88495</v>
      </c>
      <c r="D117" s="16" t="s">
        <v>268</v>
      </c>
      <c r="E117" s="17" t="s">
        <v>49</v>
      </c>
      <c r="F117" s="18" t="n">
        <v>45</v>
      </c>
      <c r="G117" s="18" t="n">
        <v>9.84</v>
      </c>
      <c r="H117" s="18" t="n">
        <f aca="false">ROUND(F117*G117,2)</f>
        <v>442.8</v>
      </c>
    </row>
    <row r="118" customFormat="false" ht="30" hidden="false" customHeight="false" outlineLevel="0" collapsed="false">
      <c r="A118" s="5" t="s">
        <v>269</v>
      </c>
      <c r="B118" s="5" t="s">
        <v>51</v>
      </c>
      <c r="C118" s="15" t="n">
        <v>96130</v>
      </c>
      <c r="D118" s="16" t="s">
        <v>270</v>
      </c>
      <c r="E118" s="17" t="s">
        <v>49</v>
      </c>
      <c r="F118" s="18" t="n">
        <v>15</v>
      </c>
      <c r="G118" s="18" t="n">
        <v>17</v>
      </c>
      <c r="H118" s="18" t="n">
        <f aca="false">ROUND(F118*G118,2)</f>
        <v>255</v>
      </c>
    </row>
    <row r="119" customFormat="false" ht="30" hidden="false" customHeight="false" outlineLevel="0" collapsed="false">
      <c r="A119" s="5" t="s">
        <v>271</v>
      </c>
      <c r="B119" s="5" t="s">
        <v>51</v>
      </c>
      <c r="C119" s="15" t="n">
        <v>88488</v>
      </c>
      <c r="D119" s="16" t="s">
        <v>272</v>
      </c>
      <c r="E119" s="17" t="s">
        <v>49</v>
      </c>
      <c r="F119" s="18" t="n">
        <v>129.38</v>
      </c>
      <c r="G119" s="18" t="n">
        <v>14.73</v>
      </c>
      <c r="H119" s="18" t="n">
        <f aca="false">ROUND(F119*G119,2)</f>
        <v>1905.77</v>
      </c>
    </row>
    <row r="120" customFormat="false" ht="30" hidden="false" customHeight="false" outlineLevel="0" collapsed="false">
      <c r="A120" s="5" t="s">
        <v>273</v>
      </c>
      <c r="B120" s="5" t="s">
        <v>51</v>
      </c>
      <c r="C120" s="15" t="n">
        <v>88489</v>
      </c>
      <c r="D120" s="16" t="s">
        <v>274</v>
      </c>
      <c r="E120" s="17" t="s">
        <v>49</v>
      </c>
      <c r="F120" s="18" t="n">
        <v>275.63</v>
      </c>
      <c r="G120" s="18" t="n">
        <v>13.06</v>
      </c>
      <c r="H120" s="18" t="n">
        <f aca="false">ROUND(F120*G120,2)</f>
        <v>3599.73</v>
      </c>
    </row>
    <row r="121" customFormat="false" ht="30" hidden="false" customHeight="false" outlineLevel="0" collapsed="false">
      <c r="A121" s="5" t="s">
        <v>275</v>
      </c>
      <c r="B121" s="5" t="s">
        <v>51</v>
      </c>
      <c r="C121" s="15" t="n">
        <v>95626</v>
      </c>
      <c r="D121" s="16" t="s">
        <v>276</v>
      </c>
      <c r="E121" s="17" t="s">
        <v>49</v>
      </c>
      <c r="F121" s="18" t="n">
        <v>396.25</v>
      </c>
      <c r="G121" s="18" t="n">
        <v>14.01</v>
      </c>
      <c r="H121" s="18" t="n">
        <f aca="false">ROUND(F121*G121,2)</f>
        <v>5551.46</v>
      </c>
    </row>
    <row r="122" customFormat="false" ht="45" hidden="false" customHeight="false" outlineLevel="0" collapsed="false">
      <c r="A122" s="5" t="s">
        <v>277</v>
      </c>
      <c r="B122" s="5" t="s">
        <v>51</v>
      </c>
      <c r="C122" s="15" t="n">
        <v>100721</v>
      </c>
      <c r="D122" s="16" t="s">
        <v>278</v>
      </c>
      <c r="E122" s="17" t="s">
        <v>49</v>
      </c>
      <c r="F122" s="18" t="n">
        <v>55.86</v>
      </c>
      <c r="G122" s="18" t="n">
        <v>18.41</v>
      </c>
      <c r="H122" s="18" t="n">
        <f aca="false">ROUND(F122*G122,2)</f>
        <v>1028.38</v>
      </c>
    </row>
    <row r="123" customFormat="false" ht="60" hidden="false" customHeight="false" outlineLevel="0" collapsed="false">
      <c r="A123" s="5" t="s">
        <v>279</v>
      </c>
      <c r="B123" s="5" t="s">
        <v>19</v>
      </c>
      <c r="C123" s="15" t="s">
        <v>280</v>
      </c>
      <c r="D123" s="16" t="s">
        <v>281</v>
      </c>
      <c r="E123" s="17" t="s">
        <v>65</v>
      </c>
      <c r="F123" s="18" t="n">
        <v>3.14</v>
      </c>
      <c r="G123" s="18" t="n">
        <v>18.42</v>
      </c>
      <c r="H123" s="18" t="n">
        <f aca="false">ROUND(F123*G123,2)</f>
        <v>57.84</v>
      </c>
    </row>
    <row r="124" customFormat="false" ht="60" hidden="false" customHeight="false" outlineLevel="0" collapsed="false">
      <c r="A124" s="5" t="s">
        <v>282</v>
      </c>
      <c r="B124" s="5" t="s">
        <v>51</v>
      </c>
      <c r="C124" s="15" t="n">
        <v>100725</v>
      </c>
      <c r="D124" s="16" t="s">
        <v>283</v>
      </c>
      <c r="E124" s="17" t="s">
        <v>49</v>
      </c>
      <c r="F124" s="18" t="n">
        <v>133.48</v>
      </c>
      <c r="G124" s="18" t="n">
        <v>18.57</v>
      </c>
      <c r="H124" s="18" t="n">
        <f aca="false">ROUND(F124*G124,2)</f>
        <v>2478.72</v>
      </c>
    </row>
    <row r="125" customFormat="false" ht="30" hidden="false" customHeight="false" outlineLevel="0" collapsed="false">
      <c r="A125" s="5" t="s">
        <v>284</v>
      </c>
      <c r="B125" s="5" t="s">
        <v>51</v>
      </c>
      <c r="C125" s="15" t="n">
        <v>102492</v>
      </c>
      <c r="D125" s="16" t="s">
        <v>285</v>
      </c>
      <c r="E125" s="17" t="s">
        <v>49</v>
      </c>
      <c r="F125" s="18" t="n">
        <v>6.98</v>
      </c>
      <c r="G125" s="18" t="n">
        <v>18.97</v>
      </c>
      <c r="H125" s="18" t="n">
        <f aca="false">ROUND(F125*G125,2)</f>
        <v>132.41</v>
      </c>
    </row>
    <row r="126" customFormat="false" ht="30" hidden="false" customHeight="false" outlineLevel="0" collapsed="false">
      <c r="A126" s="5" t="s">
        <v>286</v>
      </c>
      <c r="B126" s="5" t="s">
        <v>51</v>
      </c>
      <c r="C126" s="15" t="n">
        <v>102500</v>
      </c>
      <c r="D126" s="16" t="s">
        <v>287</v>
      </c>
      <c r="E126" s="17" t="s">
        <v>72</v>
      </c>
      <c r="F126" s="18" t="n">
        <v>45.85</v>
      </c>
      <c r="G126" s="18" t="n">
        <v>3.49</v>
      </c>
      <c r="H126" s="18" t="n">
        <f aca="false">ROUND(F126*G126,2)</f>
        <v>160.02</v>
      </c>
    </row>
    <row r="127" customFormat="false" ht="45" hidden="false" customHeight="false" outlineLevel="0" collapsed="false">
      <c r="A127" s="5" t="s">
        <v>288</v>
      </c>
      <c r="B127" s="5" t="s">
        <v>19</v>
      </c>
      <c r="C127" s="15" t="s">
        <v>289</v>
      </c>
      <c r="D127" s="16" t="s">
        <v>290</v>
      </c>
      <c r="E127" s="17" t="s">
        <v>49</v>
      </c>
      <c r="F127" s="18" t="n">
        <v>39.67</v>
      </c>
      <c r="G127" s="18" t="n">
        <v>31.75</v>
      </c>
      <c r="H127" s="18" t="n">
        <f aca="false">ROUND(F127*G127,2)</f>
        <v>1259.52</v>
      </c>
    </row>
    <row r="128" customFormat="false" ht="15.75" hidden="false" customHeight="false" outlineLevel="0" collapsed="false">
      <c r="A128" s="8" t="n">
        <v>13</v>
      </c>
      <c r="B128" s="8"/>
      <c r="C128" s="9"/>
      <c r="D128" s="10" t="s">
        <v>291</v>
      </c>
      <c r="E128" s="11"/>
      <c r="F128" s="12"/>
      <c r="G128" s="13"/>
      <c r="H128" s="13" t="n">
        <f aca="false">SUM(H129:H134)</f>
        <v>12578.91</v>
      </c>
    </row>
    <row r="129" customFormat="false" ht="15.75" hidden="false" customHeight="false" outlineLevel="0" collapsed="false">
      <c r="A129" s="5" t="s">
        <v>292</v>
      </c>
      <c r="B129" s="5" t="s">
        <v>19</v>
      </c>
      <c r="C129" s="15" t="s">
        <v>293</v>
      </c>
      <c r="D129" s="16" t="s">
        <v>294</v>
      </c>
      <c r="E129" s="17" t="s">
        <v>26</v>
      </c>
      <c r="F129" s="18" t="n">
        <v>1</v>
      </c>
      <c r="G129" s="18" t="n">
        <v>1029.6</v>
      </c>
      <c r="H129" s="18" t="n">
        <f aca="false">ROUND(F129*G129,2)</f>
        <v>1029.6</v>
      </c>
    </row>
    <row r="130" customFormat="false" ht="15.75" hidden="false" customHeight="false" outlineLevel="0" collapsed="false">
      <c r="A130" s="5" t="s">
        <v>295</v>
      </c>
      <c r="B130" s="5" t="s">
        <v>19</v>
      </c>
      <c r="C130" s="15" t="s">
        <v>296</v>
      </c>
      <c r="D130" s="16" t="s">
        <v>297</v>
      </c>
      <c r="E130" s="17" t="s">
        <v>91</v>
      </c>
      <c r="F130" s="18" t="n">
        <v>79.04</v>
      </c>
      <c r="G130" s="18" t="n">
        <v>17.36</v>
      </c>
      <c r="H130" s="18" t="n">
        <f aca="false">ROUND(F130*G130,2)</f>
        <v>1372.13</v>
      </c>
    </row>
    <row r="131" customFormat="false" ht="15.75" hidden="false" customHeight="false" outlineLevel="0" collapsed="false">
      <c r="A131" s="5" t="s">
        <v>298</v>
      </c>
      <c r="B131" s="5" t="s">
        <v>19</v>
      </c>
      <c r="C131" s="15" t="s">
        <v>299</v>
      </c>
      <c r="D131" s="16" t="s">
        <v>300</v>
      </c>
      <c r="E131" s="17" t="s">
        <v>26</v>
      </c>
      <c r="F131" s="18" t="n">
        <v>16</v>
      </c>
      <c r="G131" s="18" t="n">
        <v>280</v>
      </c>
      <c r="H131" s="18" t="n">
        <f aca="false">ROUND(F131*G131,2)</f>
        <v>4480</v>
      </c>
    </row>
    <row r="132" customFormat="false" ht="15.75" hidden="false" customHeight="false" outlineLevel="0" collapsed="false">
      <c r="A132" s="5" t="s">
        <v>301</v>
      </c>
      <c r="B132" s="5" t="s">
        <v>19</v>
      </c>
      <c r="C132" s="15" t="s">
        <v>302</v>
      </c>
      <c r="D132" s="16" t="s">
        <v>303</v>
      </c>
      <c r="E132" s="17" t="s">
        <v>58</v>
      </c>
      <c r="F132" s="18" t="n">
        <v>118.56</v>
      </c>
      <c r="G132" s="18" t="n">
        <v>40</v>
      </c>
      <c r="H132" s="18" t="n">
        <f aca="false">ROUND(F132*G132,2)</f>
        <v>4742.4</v>
      </c>
    </row>
    <row r="133" customFormat="false" ht="30" hidden="false" customHeight="false" outlineLevel="0" collapsed="false">
      <c r="A133" s="5" t="s">
        <v>304</v>
      </c>
      <c r="B133" s="5" t="s">
        <v>51</v>
      </c>
      <c r="C133" s="15" t="n">
        <v>99804</v>
      </c>
      <c r="D133" s="16" t="s">
        <v>305</v>
      </c>
      <c r="E133" s="17" t="s">
        <v>49</v>
      </c>
      <c r="F133" s="18" t="n">
        <v>152.72</v>
      </c>
      <c r="G133" s="18" t="n">
        <v>4.37</v>
      </c>
      <c r="H133" s="18" t="n">
        <f aca="false">ROUND(F133*G133,2)</f>
        <v>667.39</v>
      </c>
    </row>
    <row r="134" customFormat="false" ht="15.75" hidden="false" customHeight="false" outlineLevel="0" collapsed="false">
      <c r="A134" s="5" t="s">
        <v>306</v>
      </c>
      <c r="B134" s="5" t="s">
        <v>51</v>
      </c>
      <c r="C134" s="15" t="n">
        <v>99814</v>
      </c>
      <c r="D134" s="16" t="s">
        <v>307</v>
      </c>
      <c r="E134" s="17" t="s">
        <v>49</v>
      </c>
      <c r="F134" s="18" t="n">
        <v>178.5</v>
      </c>
      <c r="G134" s="18" t="n">
        <v>1.61</v>
      </c>
      <c r="H134" s="18" t="n">
        <f aca="false">ROUND(F134*G134,2)</f>
        <v>287.39</v>
      </c>
    </row>
    <row r="136" customFormat="false" ht="15.75" hidden="false" customHeight="true" outlineLevel="0" collapsed="false">
      <c r="A136" s="19" t="s">
        <v>308</v>
      </c>
      <c r="B136" s="19"/>
      <c r="C136" s="19"/>
      <c r="D136" s="19"/>
      <c r="E136" s="19"/>
      <c r="F136" s="19"/>
      <c r="G136" s="19"/>
      <c r="H136" s="19" t="n">
        <f aca="false">H8+H10+H26+H31+H53+H59+H64+H77+H84+H89+H99+H114+H128</f>
        <v>277772.21</v>
      </c>
    </row>
    <row r="137" customFormat="false" ht="15" hidden="false" customHeight="false" outlineLevel="0" collapsed="false">
      <c r="B137" s="20"/>
      <c r="C137" s="21"/>
      <c r="D137" s="21"/>
      <c r="E137" s="21"/>
      <c r="F137" s="21"/>
      <c r="G137" s="21"/>
      <c r="H137" s="21"/>
    </row>
    <row r="138" customFormat="false" ht="15.75" hidden="false" customHeight="true" outlineLevel="0" collapsed="false">
      <c r="A138" s="19" t="s">
        <v>309</v>
      </c>
      <c r="B138" s="19"/>
      <c r="C138" s="19"/>
      <c r="D138" s="19"/>
      <c r="E138" s="19"/>
      <c r="F138" s="19"/>
      <c r="G138" s="19"/>
      <c r="H138" s="19" t="n">
        <f aca="false">H136*(1+$H$4)</f>
        <v>347215.2625</v>
      </c>
    </row>
  </sheetData>
  <autoFilter ref="G8:G134"/>
  <mergeCells count="11">
    <mergeCell ref="A1:E1"/>
    <mergeCell ref="F1:H3"/>
    <mergeCell ref="A2:E2"/>
    <mergeCell ref="A3:E3"/>
    <mergeCell ref="A4:E5"/>
    <mergeCell ref="F4:G4"/>
    <mergeCell ref="F5:G5"/>
    <mergeCell ref="A6:E6"/>
    <mergeCell ref="F6:G6"/>
    <mergeCell ref="A136:G136"/>
    <mergeCell ref="A138:G138"/>
  </mergeCells>
  <printOptions headings="false" gridLines="false" gridLinesSet="true" horizontalCentered="false" verticalCentered="false"/>
  <pageMargins left="0.629861111111111" right="0.472222222222222" top="0.472222222222222" bottom="0.47222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88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5" zeroHeight="false" outlineLevelRow="0" outlineLevelCol="0"/>
  <cols>
    <col collapsed="false" customWidth="true" hidden="false" outlineLevel="0" max="1" min="1" style="14" width="3.4"/>
    <col collapsed="false" customWidth="true" hidden="false" outlineLevel="0" max="2" min="2" style="14" width="13"/>
    <col collapsed="false" customWidth="true" hidden="false" outlineLevel="0" max="3" min="3" style="14" width="51.3"/>
    <col collapsed="false" customWidth="true" hidden="false" outlineLevel="0" max="4" min="4" style="22" width="8.79"/>
    <col collapsed="false" customWidth="true" hidden="false" outlineLevel="0" max="5" min="5" style="23" width="9.8"/>
    <col collapsed="false" customWidth="true" hidden="false" outlineLevel="0" max="6" min="6" style="14" width="7.5"/>
    <col collapsed="false" customWidth="true" hidden="false" outlineLevel="0" max="7" min="7" style="14" width="7.1"/>
    <col collapsed="false" customWidth="true" hidden="false" outlineLevel="0" max="8" min="8" style="14" width="3.3"/>
    <col collapsed="false" customWidth="true" hidden="false" outlineLevel="0" max="1025" min="9" style="14" width="11.2"/>
  </cols>
  <sheetData>
    <row r="1" customFormat="false" ht="18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8" hidden="false" customHeight="true" outlineLevel="0" collapsed="false">
      <c r="A2" s="3" t="s">
        <v>1</v>
      </c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36.75" hidden="false" customHeight="true" outlineLevel="0" collapsed="false">
      <c r="A4" s="3" t="s">
        <v>310</v>
      </c>
      <c r="B4" s="3"/>
      <c r="C4" s="3"/>
      <c r="D4" s="3"/>
      <c r="E4" s="3"/>
      <c r="F4" s="3"/>
      <c r="G4" s="3"/>
    </row>
    <row r="5" customFormat="false" ht="47.25" hidden="false" customHeight="false" outlineLevel="0" collapsed="false">
      <c r="A5" s="24" t="s">
        <v>9</v>
      </c>
      <c r="B5" s="25" t="s">
        <v>11</v>
      </c>
      <c r="C5" s="24" t="s">
        <v>12</v>
      </c>
      <c r="D5" s="24" t="s">
        <v>311</v>
      </c>
      <c r="E5" s="26" t="s">
        <v>312</v>
      </c>
      <c r="F5" s="24" t="s">
        <v>313</v>
      </c>
      <c r="G5" s="24" t="s">
        <v>16</v>
      </c>
      <c r="H5" s="27"/>
    </row>
    <row r="6" customFormat="false" ht="15" hidden="false" customHeight="false" outlineLevel="0" collapsed="false">
      <c r="A6" s="28"/>
      <c r="B6" s="29"/>
      <c r="C6" s="29"/>
      <c r="D6" s="29"/>
      <c r="E6" s="30"/>
      <c r="F6" s="29"/>
      <c r="G6" s="29"/>
      <c r="H6" s="27"/>
    </row>
    <row r="7" customFormat="false" ht="15" hidden="false" customHeight="false" outlineLevel="0" collapsed="false">
      <c r="A7" s="31" t="s">
        <v>18</v>
      </c>
      <c r="B7" s="31" t="s">
        <v>20</v>
      </c>
      <c r="C7" s="31" t="s">
        <v>17</v>
      </c>
      <c r="D7" s="32" t="s">
        <v>21</v>
      </c>
      <c r="E7" s="33"/>
      <c r="F7" s="34"/>
      <c r="G7" s="34"/>
      <c r="H7" s="35"/>
    </row>
    <row r="8" customFormat="false" ht="15" hidden="false" customHeight="false" outlineLevel="0" collapsed="false">
      <c r="A8" s="36"/>
      <c r="B8" s="37" t="s">
        <v>314</v>
      </c>
      <c r="C8" s="37" t="s">
        <v>315</v>
      </c>
      <c r="D8" s="38" t="s">
        <v>316</v>
      </c>
      <c r="E8" s="39" t="n">
        <v>72</v>
      </c>
      <c r="F8" s="40" t="n">
        <v>117.99</v>
      </c>
      <c r="G8" s="40" t="n">
        <v>8495.28</v>
      </c>
      <c r="H8" s="27"/>
    </row>
    <row r="9" customFormat="false" ht="15" hidden="false" customHeight="false" outlineLevel="0" collapsed="false">
      <c r="A9" s="36"/>
      <c r="B9" s="37" t="s">
        <v>317</v>
      </c>
      <c r="C9" s="37" t="s">
        <v>318</v>
      </c>
      <c r="D9" s="38" t="s">
        <v>319</v>
      </c>
      <c r="E9" s="39" t="n">
        <v>3</v>
      </c>
      <c r="F9" s="40" t="n">
        <v>3687.05</v>
      </c>
      <c r="G9" s="40" t="n">
        <v>11061.15</v>
      </c>
      <c r="H9" s="27"/>
    </row>
    <row r="10" customFormat="false" ht="15" hidden="false" customHeight="false" outlineLevel="0" collapsed="false">
      <c r="A10" s="36"/>
      <c r="B10" s="37" t="s">
        <v>320</v>
      </c>
      <c r="C10" s="37" t="s">
        <v>321</v>
      </c>
      <c r="D10" s="38" t="s">
        <v>322</v>
      </c>
      <c r="E10" s="39" t="n">
        <v>3</v>
      </c>
      <c r="F10" s="40" t="n">
        <v>57</v>
      </c>
      <c r="G10" s="40" t="n">
        <v>171</v>
      </c>
      <c r="H10" s="27"/>
    </row>
    <row r="11" customFormat="false" ht="15" hidden="false" customHeight="false" outlineLevel="0" collapsed="false">
      <c r="A11" s="36"/>
      <c r="B11" s="36"/>
      <c r="C11" s="36"/>
      <c r="D11" s="36"/>
      <c r="E11" s="41"/>
      <c r="F11" s="36"/>
      <c r="G11" s="42" t="n">
        <v>19727.43</v>
      </c>
      <c r="H11" s="27"/>
    </row>
    <row r="12" customFormat="false" ht="15" hidden="false" customHeight="false" outlineLevel="0" collapsed="false">
      <c r="A12" s="31" t="s">
        <v>23</v>
      </c>
      <c r="B12" s="31" t="s">
        <v>24</v>
      </c>
      <c r="C12" s="31" t="s">
        <v>25</v>
      </c>
      <c r="D12" s="32" t="s">
        <v>26</v>
      </c>
      <c r="E12" s="33"/>
      <c r="F12" s="34"/>
      <c r="G12" s="34"/>
      <c r="H12" s="35"/>
    </row>
    <row r="13" customFormat="false" ht="33.75" hidden="false" customHeight="false" outlineLevel="0" collapsed="false">
      <c r="A13" s="36"/>
      <c r="B13" s="37" t="s">
        <v>323</v>
      </c>
      <c r="C13" s="37" t="s">
        <v>324</v>
      </c>
      <c r="D13" s="38" t="s">
        <v>316</v>
      </c>
      <c r="E13" s="39" t="n">
        <v>8</v>
      </c>
      <c r="F13" s="40" t="n">
        <v>128.7</v>
      </c>
      <c r="G13" s="40" t="n">
        <v>1029.6</v>
      </c>
      <c r="H13" s="27"/>
    </row>
    <row r="14" customFormat="false" ht="15" hidden="false" customHeight="false" outlineLevel="0" collapsed="false">
      <c r="A14" s="36"/>
      <c r="B14" s="36"/>
      <c r="C14" s="36"/>
      <c r="D14" s="36"/>
      <c r="E14" s="41"/>
      <c r="F14" s="36"/>
      <c r="G14" s="42" t="n">
        <v>1029.6</v>
      </c>
      <c r="H14" s="27"/>
    </row>
    <row r="15" customFormat="false" ht="15" hidden="false" customHeight="false" outlineLevel="0" collapsed="false">
      <c r="A15" s="31" t="s">
        <v>27</v>
      </c>
      <c r="B15" s="31" t="s">
        <v>28</v>
      </c>
      <c r="C15" s="31" t="s">
        <v>29</v>
      </c>
      <c r="D15" s="32" t="s">
        <v>26</v>
      </c>
      <c r="E15" s="33"/>
      <c r="F15" s="34"/>
      <c r="G15" s="34"/>
      <c r="H15" s="27"/>
    </row>
    <row r="16" customFormat="false" ht="15" hidden="false" customHeight="false" outlineLevel="0" collapsed="false">
      <c r="A16" s="36"/>
      <c r="B16" s="37" t="s">
        <v>325</v>
      </c>
      <c r="C16" s="37" t="s">
        <v>326</v>
      </c>
      <c r="D16" s="38" t="s">
        <v>26</v>
      </c>
      <c r="E16" s="39" t="n">
        <v>1</v>
      </c>
      <c r="F16" s="40" t="n">
        <v>233.94</v>
      </c>
      <c r="G16" s="40" t="n">
        <v>233.94</v>
      </c>
      <c r="H16" s="27"/>
    </row>
    <row r="17" customFormat="false" ht="15" hidden="false" customHeight="false" outlineLevel="0" collapsed="false">
      <c r="A17" s="36"/>
      <c r="B17" s="36"/>
      <c r="C17" s="36"/>
      <c r="D17" s="36"/>
      <c r="E17" s="41"/>
      <c r="F17" s="36"/>
      <c r="G17" s="42" t="n">
        <v>233.94</v>
      </c>
      <c r="H17" s="27"/>
    </row>
    <row r="18" customFormat="false" ht="15" hidden="false" customHeight="false" outlineLevel="0" collapsed="false">
      <c r="A18" s="31" t="s">
        <v>30</v>
      </c>
      <c r="B18" s="31" t="s">
        <v>31</v>
      </c>
      <c r="C18" s="31" t="s">
        <v>32</v>
      </c>
      <c r="D18" s="32" t="s">
        <v>26</v>
      </c>
      <c r="E18" s="33"/>
      <c r="F18" s="34"/>
      <c r="G18" s="34"/>
      <c r="H18" s="27"/>
    </row>
    <row r="19" customFormat="false" ht="15" hidden="false" customHeight="false" outlineLevel="0" collapsed="false">
      <c r="A19" s="36"/>
      <c r="B19" s="37" t="s">
        <v>327</v>
      </c>
      <c r="C19" s="37" t="s">
        <v>32</v>
      </c>
      <c r="D19" s="38" t="s">
        <v>26</v>
      </c>
      <c r="E19" s="39" t="n">
        <v>1</v>
      </c>
      <c r="F19" s="40" t="n">
        <v>1100</v>
      </c>
      <c r="G19" s="40" t="n">
        <v>1100</v>
      </c>
      <c r="H19" s="27"/>
    </row>
    <row r="20" customFormat="false" ht="15" hidden="false" customHeight="false" outlineLevel="0" collapsed="false">
      <c r="A20" s="36"/>
      <c r="B20" s="37" t="s">
        <v>328</v>
      </c>
      <c r="C20" s="37" t="s">
        <v>329</v>
      </c>
      <c r="D20" s="38" t="s">
        <v>26</v>
      </c>
      <c r="E20" s="39" t="n">
        <v>1</v>
      </c>
      <c r="F20" s="40" t="n">
        <v>88.78</v>
      </c>
      <c r="G20" s="40" t="n">
        <v>88.78</v>
      </c>
      <c r="H20" s="27"/>
    </row>
    <row r="21" customFormat="false" ht="15" hidden="false" customHeight="false" outlineLevel="0" collapsed="false">
      <c r="A21" s="36"/>
      <c r="B21" s="36"/>
      <c r="C21" s="36"/>
      <c r="D21" s="36"/>
      <c r="E21" s="41"/>
      <c r="F21" s="36"/>
      <c r="G21" s="42" t="n">
        <v>1188.78</v>
      </c>
      <c r="H21" s="27"/>
    </row>
    <row r="22" customFormat="false" ht="15" hidden="false" customHeight="false" outlineLevel="0" collapsed="false">
      <c r="A22" s="31" t="s">
        <v>33</v>
      </c>
      <c r="B22" s="31" t="s">
        <v>34</v>
      </c>
      <c r="C22" s="31" t="s">
        <v>35</v>
      </c>
      <c r="D22" s="32" t="s">
        <v>26</v>
      </c>
      <c r="E22" s="33"/>
      <c r="F22" s="34"/>
      <c r="G22" s="34"/>
      <c r="H22" s="27"/>
    </row>
    <row r="23" customFormat="false" ht="15" hidden="false" customHeight="false" outlineLevel="0" collapsed="false">
      <c r="A23" s="36"/>
      <c r="B23" s="37" t="s">
        <v>330</v>
      </c>
      <c r="C23" s="37" t="s">
        <v>331</v>
      </c>
      <c r="D23" s="38" t="s">
        <v>26</v>
      </c>
      <c r="E23" s="39" t="n">
        <v>1</v>
      </c>
      <c r="F23" s="40" t="n">
        <v>900</v>
      </c>
      <c r="G23" s="40" t="n">
        <v>900</v>
      </c>
      <c r="H23" s="27"/>
    </row>
    <row r="24" customFormat="false" ht="15" hidden="false" customHeight="false" outlineLevel="0" collapsed="false">
      <c r="A24" s="36"/>
      <c r="B24" s="37" t="s">
        <v>332</v>
      </c>
      <c r="C24" s="37" t="s">
        <v>333</v>
      </c>
      <c r="D24" s="38" t="s">
        <v>26</v>
      </c>
      <c r="E24" s="39" t="n">
        <v>1</v>
      </c>
      <c r="F24" s="40" t="n">
        <v>88.78</v>
      </c>
      <c r="G24" s="40" t="n">
        <v>88.78</v>
      </c>
      <c r="H24" s="27"/>
    </row>
    <row r="25" customFormat="false" ht="15" hidden="false" customHeight="false" outlineLevel="0" collapsed="false">
      <c r="A25" s="36"/>
      <c r="B25" s="36"/>
      <c r="C25" s="36"/>
      <c r="D25" s="36"/>
      <c r="E25" s="41"/>
      <c r="F25" s="36"/>
      <c r="G25" s="42" t="n">
        <v>988.78</v>
      </c>
      <c r="H25" s="27"/>
    </row>
    <row r="26" customFormat="false" ht="15" hidden="false" customHeight="false" outlineLevel="0" collapsed="false">
      <c r="A26" s="31" t="s">
        <v>36</v>
      </c>
      <c r="B26" s="31" t="s">
        <v>37</v>
      </c>
      <c r="C26" s="31" t="s">
        <v>38</v>
      </c>
      <c r="D26" s="32" t="s">
        <v>39</v>
      </c>
      <c r="E26" s="33"/>
      <c r="F26" s="34"/>
      <c r="G26" s="34"/>
      <c r="H26" s="27"/>
    </row>
    <row r="27" customFormat="false" ht="15" hidden="false" customHeight="false" outlineLevel="0" collapsed="false">
      <c r="A27" s="36"/>
      <c r="B27" s="37" t="s">
        <v>334</v>
      </c>
      <c r="C27" s="37" t="s">
        <v>38</v>
      </c>
      <c r="D27" s="38" t="s">
        <v>39</v>
      </c>
      <c r="E27" s="39" t="n">
        <v>1</v>
      </c>
      <c r="F27" s="40" t="n">
        <v>1000</v>
      </c>
      <c r="G27" s="40" t="n">
        <v>1000</v>
      </c>
      <c r="H27" s="27"/>
    </row>
    <row r="28" customFormat="false" ht="15" hidden="false" customHeight="false" outlineLevel="0" collapsed="false">
      <c r="A28" s="36"/>
      <c r="B28" s="36"/>
      <c r="C28" s="36"/>
      <c r="D28" s="36"/>
      <c r="E28" s="41"/>
      <c r="F28" s="36"/>
      <c r="G28" s="42" t="n">
        <v>1000</v>
      </c>
      <c r="H28" s="27"/>
    </row>
    <row r="29" customFormat="false" ht="15" hidden="false" customHeight="false" outlineLevel="0" collapsed="false">
      <c r="A29" s="31" t="s">
        <v>40</v>
      </c>
      <c r="B29" s="31" t="s">
        <v>41</v>
      </c>
      <c r="C29" s="31" t="s">
        <v>42</v>
      </c>
      <c r="D29" s="32" t="s">
        <v>39</v>
      </c>
      <c r="E29" s="33"/>
      <c r="F29" s="34"/>
      <c r="G29" s="34"/>
      <c r="H29" s="27"/>
    </row>
    <row r="30" customFormat="false" ht="15" hidden="false" customHeight="false" outlineLevel="0" collapsed="false">
      <c r="A30" s="36"/>
      <c r="B30" s="37" t="s">
        <v>335</v>
      </c>
      <c r="C30" s="37" t="s">
        <v>336</v>
      </c>
      <c r="D30" s="38" t="s">
        <v>39</v>
      </c>
      <c r="E30" s="39" t="n">
        <v>1</v>
      </c>
      <c r="F30" s="40" t="n">
        <v>14</v>
      </c>
      <c r="G30" s="40" t="n">
        <v>14</v>
      </c>
      <c r="H30" s="27"/>
    </row>
    <row r="31" customFormat="false" ht="15" hidden="false" customHeight="false" outlineLevel="0" collapsed="false">
      <c r="A31" s="36"/>
      <c r="B31" s="36"/>
      <c r="C31" s="36"/>
      <c r="D31" s="36"/>
      <c r="E31" s="41"/>
      <c r="F31" s="36"/>
      <c r="G31" s="42" t="n">
        <v>14</v>
      </c>
      <c r="H31" s="27"/>
    </row>
    <row r="32" customFormat="false" ht="15" hidden="false" customHeight="false" outlineLevel="0" collapsed="false">
      <c r="A32" s="31" t="s">
        <v>43</v>
      </c>
      <c r="B32" s="31" t="s">
        <v>44</v>
      </c>
      <c r="C32" s="31" t="s">
        <v>45</v>
      </c>
      <c r="D32" s="32" t="s">
        <v>39</v>
      </c>
      <c r="E32" s="33"/>
      <c r="F32" s="34"/>
      <c r="G32" s="34"/>
      <c r="H32" s="27"/>
    </row>
    <row r="33" customFormat="false" ht="22.5" hidden="false" customHeight="false" outlineLevel="0" collapsed="false">
      <c r="A33" s="36"/>
      <c r="B33" s="37" t="s">
        <v>337</v>
      </c>
      <c r="C33" s="37" t="s">
        <v>45</v>
      </c>
      <c r="D33" s="38" t="s">
        <v>39</v>
      </c>
      <c r="E33" s="39" t="n">
        <v>1</v>
      </c>
      <c r="F33" s="40" t="n">
        <v>76.74</v>
      </c>
      <c r="G33" s="40" t="n">
        <v>76.74</v>
      </c>
      <c r="H33" s="27"/>
    </row>
    <row r="34" customFormat="false" ht="15" hidden="false" customHeight="false" outlineLevel="0" collapsed="false">
      <c r="A34" s="36"/>
      <c r="B34" s="36"/>
      <c r="C34" s="36"/>
      <c r="D34" s="36"/>
      <c r="E34" s="41"/>
      <c r="F34" s="36"/>
      <c r="G34" s="42" t="n">
        <v>76.74</v>
      </c>
      <c r="H34" s="27"/>
    </row>
    <row r="35" customFormat="false" ht="15" hidden="false" customHeight="false" outlineLevel="0" collapsed="false">
      <c r="A35" s="31" t="s">
        <v>46</v>
      </c>
      <c r="B35" s="31" t="s">
        <v>47</v>
      </c>
      <c r="C35" s="31" t="s">
        <v>48</v>
      </c>
      <c r="D35" s="32" t="s">
        <v>49</v>
      </c>
      <c r="E35" s="33"/>
      <c r="F35" s="34"/>
      <c r="G35" s="34"/>
      <c r="H35" s="27"/>
    </row>
    <row r="36" customFormat="false" ht="22.5" hidden="false" customHeight="false" outlineLevel="0" collapsed="false">
      <c r="A36" s="36"/>
      <c r="B36" s="37" t="s">
        <v>338</v>
      </c>
      <c r="C36" s="37" t="s">
        <v>339</v>
      </c>
      <c r="D36" s="38" t="s">
        <v>49</v>
      </c>
      <c r="E36" s="39" t="n">
        <v>1</v>
      </c>
      <c r="F36" s="40" t="n">
        <v>225</v>
      </c>
      <c r="G36" s="40" t="n">
        <v>225</v>
      </c>
      <c r="H36" s="27"/>
    </row>
    <row r="37" customFormat="false" ht="15" hidden="false" customHeight="false" outlineLevel="0" collapsed="false">
      <c r="A37" s="36"/>
      <c r="B37" s="37" t="s">
        <v>340</v>
      </c>
      <c r="C37" s="37" t="s">
        <v>341</v>
      </c>
      <c r="D37" s="38" t="s">
        <v>72</v>
      </c>
      <c r="E37" s="39" t="n">
        <v>4</v>
      </c>
      <c r="F37" s="40" t="n">
        <v>13.27</v>
      </c>
      <c r="G37" s="40" t="n">
        <v>53.08</v>
      </c>
      <c r="H37" s="27"/>
    </row>
    <row r="38" customFormat="false" ht="15" hidden="false" customHeight="false" outlineLevel="0" collapsed="false">
      <c r="A38" s="36"/>
      <c r="B38" s="37" t="s">
        <v>342</v>
      </c>
      <c r="C38" s="37" t="s">
        <v>343</v>
      </c>
      <c r="D38" s="38" t="s">
        <v>72</v>
      </c>
      <c r="E38" s="39" t="n">
        <v>1</v>
      </c>
      <c r="F38" s="40" t="n">
        <v>3.21</v>
      </c>
      <c r="G38" s="40" t="n">
        <v>3.21</v>
      </c>
      <c r="H38" s="27"/>
    </row>
    <row r="39" customFormat="false" ht="15" hidden="false" customHeight="false" outlineLevel="0" collapsed="false">
      <c r="A39" s="36"/>
      <c r="B39" s="37" t="s">
        <v>344</v>
      </c>
      <c r="C39" s="37" t="s">
        <v>345</v>
      </c>
      <c r="D39" s="38" t="s">
        <v>137</v>
      </c>
      <c r="E39" s="39" t="n">
        <v>0.15</v>
      </c>
      <c r="F39" s="40" t="n">
        <v>25.43</v>
      </c>
      <c r="G39" s="40" t="n">
        <v>3.81</v>
      </c>
      <c r="H39" s="27"/>
    </row>
    <row r="40" customFormat="false" ht="15" hidden="false" customHeight="false" outlineLevel="0" collapsed="false">
      <c r="A40" s="36"/>
      <c r="B40" s="37" t="s">
        <v>346</v>
      </c>
      <c r="C40" s="37" t="s">
        <v>347</v>
      </c>
      <c r="D40" s="38" t="s">
        <v>316</v>
      </c>
      <c r="E40" s="39" t="n">
        <v>1</v>
      </c>
      <c r="F40" s="40" t="n">
        <v>21.79</v>
      </c>
      <c r="G40" s="40" t="n">
        <v>21.79</v>
      </c>
      <c r="H40" s="27"/>
    </row>
    <row r="41" customFormat="false" ht="15" hidden="false" customHeight="false" outlineLevel="0" collapsed="false">
      <c r="A41" s="36"/>
      <c r="B41" s="37" t="s">
        <v>348</v>
      </c>
      <c r="C41" s="37" t="s">
        <v>349</v>
      </c>
      <c r="D41" s="38" t="s">
        <v>316</v>
      </c>
      <c r="E41" s="39" t="n">
        <v>2</v>
      </c>
      <c r="F41" s="40" t="n">
        <v>17.36</v>
      </c>
      <c r="G41" s="40" t="n">
        <v>34.72</v>
      </c>
      <c r="H41" s="27"/>
    </row>
    <row r="42" customFormat="false" ht="15" hidden="false" customHeight="false" outlineLevel="0" collapsed="false">
      <c r="A42" s="36"/>
      <c r="B42" s="36"/>
      <c r="C42" s="36"/>
      <c r="D42" s="36"/>
      <c r="E42" s="41"/>
      <c r="F42" s="36"/>
      <c r="G42" s="42" t="n">
        <v>341.61</v>
      </c>
      <c r="H42" s="27"/>
    </row>
    <row r="43" customFormat="false" ht="15" hidden="false" customHeight="false" outlineLevel="0" collapsed="false">
      <c r="A43" s="31" t="s">
        <v>50</v>
      </c>
      <c r="B43" s="31" t="n">
        <v>98459</v>
      </c>
      <c r="C43" s="31" t="s">
        <v>52</v>
      </c>
      <c r="D43" s="32" t="s">
        <v>49</v>
      </c>
      <c r="E43" s="33"/>
      <c r="F43" s="34"/>
      <c r="G43" s="34"/>
      <c r="H43" s="27"/>
    </row>
    <row r="44" customFormat="false" ht="22.5" hidden="false" customHeight="false" outlineLevel="0" collapsed="false">
      <c r="A44" s="36"/>
      <c r="B44" s="37" t="s">
        <v>350</v>
      </c>
      <c r="C44" s="37" t="s">
        <v>351</v>
      </c>
      <c r="D44" s="38" t="s">
        <v>72</v>
      </c>
      <c r="E44" s="39" t="n">
        <v>1</v>
      </c>
      <c r="F44" s="40" t="n">
        <v>26.1</v>
      </c>
      <c r="G44" s="40" t="n">
        <v>26.1</v>
      </c>
      <c r="H44" s="27"/>
    </row>
    <row r="45" customFormat="false" ht="22.5" hidden="false" customHeight="false" outlineLevel="0" collapsed="false">
      <c r="A45" s="36"/>
      <c r="B45" s="37" t="s">
        <v>352</v>
      </c>
      <c r="C45" s="37" t="s">
        <v>353</v>
      </c>
      <c r="D45" s="38" t="s">
        <v>72</v>
      </c>
      <c r="E45" s="39" t="n">
        <v>1.2273</v>
      </c>
      <c r="F45" s="40" t="n">
        <v>22</v>
      </c>
      <c r="G45" s="40" t="n">
        <v>27</v>
      </c>
      <c r="H45" s="27"/>
    </row>
    <row r="46" customFormat="false" ht="15" hidden="false" customHeight="false" outlineLevel="0" collapsed="false">
      <c r="A46" s="36"/>
      <c r="B46" s="37" t="s">
        <v>354</v>
      </c>
      <c r="C46" s="37" t="s">
        <v>355</v>
      </c>
      <c r="D46" s="38" t="s">
        <v>137</v>
      </c>
      <c r="E46" s="39" t="n">
        <v>0.0428</v>
      </c>
      <c r="F46" s="40" t="n">
        <v>25</v>
      </c>
      <c r="G46" s="40" t="n">
        <v>1.07</v>
      </c>
      <c r="H46" s="27"/>
    </row>
    <row r="47" customFormat="false" ht="22.5" hidden="false" customHeight="false" outlineLevel="0" collapsed="false">
      <c r="A47" s="36"/>
      <c r="B47" s="37" t="s">
        <v>356</v>
      </c>
      <c r="C47" s="37" t="s">
        <v>357</v>
      </c>
      <c r="D47" s="38" t="s">
        <v>49</v>
      </c>
      <c r="E47" s="39" t="n">
        <v>0.5853</v>
      </c>
      <c r="F47" s="40" t="n">
        <v>71.06</v>
      </c>
      <c r="G47" s="40" t="n">
        <v>41.59</v>
      </c>
      <c r="H47" s="27"/>
    </row>
    <row r="48" customFormat="false" ht="15" hidden="false" customHeight="false" outlineLevel="0" collapsed="false">
      <c r="A48" s="36"/>
      <c r="B48" s="37" t="s">
        <v>358</v>
      </c>
      <c r="C48" s="37" t="s">
        <v>359</v>
      </c>
      <c r="D48" s="38" t="s">
        <v>316</v>
      </c>
      <c r="E48" s="39" t="n">
        <v>0.1897</v>
      </c>
      <c r="F48" s="40" t="n">
        <v>17.28</v>
      </c>
      <c r="G48" s="40" t="n">
        <v>3.28</v>
      </c>
      <c r="H48" s="27"/>
    </row>
    <row r="49" customFormat="false" ht="15" hidden="false" customHeight="false" outlineLevel="0" collapsed="false">
      <c r="A49" s="36"/>
      <c r="B49" s="37" t="s">
        <v>346</v>
      </c>
      <c r="C49" s="37" t="s">
        <v>347</v>
      </c>
      <c r="D49" s="38" t="s">
        <v>316</v>
      </c>
      <c r="E49" s="39" t="n">
        <v>0.5691</v>
      </c>
      <c r="F49" s="40" t="n">
        <v>21.79</v>
      </c>
      <c r="G49" s="40" t="n">
        <v>12.4</v>
      </c>
      <c r="H49" s="27"/>
    </row>
    <row r="50" customFormat="false" ht="22.5" hidden="false" customHeight="false" outlineLevel="0" collapsed="false">
      <c r="A50" s="36"/>
      <c r="B50" s="37" t="s">
        <v>360</v>
      </c>
      <c r="C50" s="37" t="s">
        <v>361</v>
      </c>
      <c r="D50" s="38" t="s">
        <v>362</v>
      </c>
      <c r="E50" s="39" t="n">
        <v>0.0044</v>
      </c>
      <c r="F50" s="40" t="n">
        <v>22.13</v>
      </c>
      <c r="G50" s="40" t="n">
        <v>0.1</v>
      </c>
      <c r="H50" s="27"/>
    </row>
    <row r="51" customFormat="false" ht="22.5" hidden="false" customHeight="false" outlineLevel="0" collapsed="false">
      <c r="A51" s="36"/>
      <c r="B51" s="37" t="s">
        <v>363</v>
      </c>
      <c r="C51" s="37" t="s">
        <v>364</v>
      </c>
      <c r="D51" s="38" t="s">
        <v>365</v>
      </c>
      <c r="E51" s="39" t="n">
        <v>0.0191</v>
      </c>
      <c r="F51" s="40" t="n">
        <v>21.02</v>
      </c>
      <c r="G51" s="40" t="n">
        <v>0.4</v>
      </c>
      <c r="H51" s="27"/>
    </row>
    <row r="52" customFormat="false" ht="22.5" hidden="false" customHeight="false" outlineLevel="0" collapsed="false">
      <c r="A52" s="36"/>
      <c r="B52" s="37" t="s">
        <v>366</v>
      </c>
      <c r="C52" s="37" t="s">
        <v>367</v>
      </c>
      <c r="D52" s="38" t="s">
        <v>368</v>
      </c>
      <c r="E52" s="39" t="n">
        <v>0.0012</v>
      </c>
      <c r="F52" s="40" t="n">
        <v>368.66</v>
      </c>
      <c r="G52" s="40" t="n">
        <v>0.44</v>
      </c>
      <c r="H52" s="27"/>
    </row>
    <row r="53" customFormat="false" ht="15" hidden="false" customHeight="false" outlineLevel="0" collapsed="false">
      <c r="A53" s="36"/>
      <c r="B53" s="36"/>
      <c r="C53" s="36"/>
      <c r="D53" s="36"/>
      <c r="E53" s="41"/>
      <c r="F53" s="36"/>
      <c r="G53" s="42" t="n">
        <v>112.38</v>
      </c>
      <c r="H53" s="27"/>
    </row>
    <row r="54" customFormat="false" ht="22.5" hidden="false" customHeight="false" outlineLevel="0" collapsed="false">
      <c r="A54" s="31" t="s">
        <v>53</v>
      </c>
      <c r="B54" s="31" t="n">
        <v>100205</v>
      </c>
      <c r="C54" s="31" t="s">
        <v>54</v>
      </c>
      <c r="D54" s="32" t="s">
        <v>55</v>
      </c>
      <c r="E54" s="33"/>
      <c r="F54" s="34"/>
      <c r="G54" s="34"/>
      <c r="H54" s="27"/>
    </row>
    <row r="55" customFormat="false" ht="15" hidden="false" customHeight="false" outlineLevel="0" collapsed="false">
      <c r="A55" s="36"/>
      <c r="B55" s="37" t="s">
        <v>348</v>
      </c>
      <c r="C55" s="37" t="s">
        <v>349</v>
      </c>
      <c r="D55" s="38" t="s">
        <v>316</v>
      </c>
      <c r="E55" s="39" t="n">
        <v>68.3065</v>
      </c>
      <c r="F55" s="40" t="n">
        <v>17.36</v>
      </c>
      <c r="G55" s="40" t="n">
        <v>1185.8</v>
      </c>
      <c r="H55" s="27"/>
    </row>
    <row r="56" customFormat="false" ht="15" hidden="false" customHeight="false" outlineLevel="0" collapsed="false">
      <c r="A56" s="36"/>
      <c r="B56" s="36"/>
      <c r="C56" s="36"/>
      <c r="D56" s="36"/>
      <c r="E56" s="41"/>
      <c r="F56" s="36"/>
      <c r="G56" s="42" t="n">
        <v>1185.8</v>
      </c>
      <c r="H56" s="27"/>
    </row>
    <row r="57" customFormat="false" ht="22.5" hidden="false" customHeight="false" outlineLevel="0" collapsed="false">
      <c r="A57" s="31" t="s">
        <v>56</v>
      </c>
      <c r="B57" s="31" t="n">
        <v>101010</v>
      </c>
      <c r="C57" s="31" t="s">
        <v>57</v>
      </c>
      <c r="D57" s="32" t="s">
        <v>58</v>
      </c>
      <c r="E57" s="33"/>
      <c r="F57" s="34"/>
      <c r="G57" s="34"/>
      <c r="H57" s="27"/>
    </row>
    <row r="58" customFormat="false" ht="33.75" hidden="false" customHeight="false" outlineLevel="0" collapsed="false">
      <c r="A58" s="36"/>
      <c r="B58" s="37" t="s">
        <v>369</v>
      </c>
      <c r="C58" s="37" t="s">
        <v>370</v>
      </c>
      <c r="D58" s="38" t="s">
        <v>362</v>
      </c>
      <c r="E58" s="39" t="n">
        <v>0.0886</v>
      </c>
      <c r="F58" s="40" t="n">
        <v>251.43</v>
      </c>
      <c r="G58" s="40" t="n">
        <v>22.28</v>
      </c>
      <c r="H58" s="27"/>
    </row>
    <row r="59" customFormat="false" ht="33.75" hidden="false" customHeight="false" outlineLevel="0" collapsed="false">
      <c r="A59" s="36"/>
      <c r="B59" s="37" t="s">
        <v>371</v>
      </c>
      <c r="C59" s="37" t="s">
        <v>372</v>
      </c>
      <c r="D59" s="38" t="s">
        <v>365</v>
      </c>
      <c r="E59" s="39" t="n">
        <v>0.038</v>
      </c>
      <c r="F59" s="40" t="n">
        <v>45.87</v>
      </c>
      <c r="G59" s="40" t="n">
        <v>1.74</v>
      </c>
      <c r="H59" s="27"/>
    </row>
    <row r="60" customFormat="false" ht="15" hidden="false" customHeight="false" outlineLevel="0" collapsed="false">
      <c r="A60" s="36"/>
      <c r="B60" s="36"/>
      <c r="C60" s="36"/>
      <c r="D60" s="36"/>
      <c r="E60" s="41"/>
      <c r="F60" s="36"/>
      <c r="G60" s="42" t="n">
        <v>24.02</v>
      </c>
      <c r="H60" s="27"/>
    </row>
    <row r="61" customFormat="false" ht="22.5" hidden="false" customHeight="false" outlineLevel="0" collapsed="false">
      <c r="A61" s="31" t="s">
        <v>59</v>
      </c>
      <c r="B61" s="31" t="s">
        <v>60</v>
      </c>
      <c r="C61" s="31" t="s">
        <v>61</v>
      </c>
      <c r="D61" s="32" t="s">
        <v>21</v>
      </c>
      <c r="E61" s="33"/>
      <c r="F61" s="34"/>
      <c r="G61" s="34"/>
      <c r="H61" s="27"/>
    </row>
    <row r="62" customFormat="false" ht="15" hidden="false" customHeight="false" outlineLevel="0" collapsed="false">
      <c r="A62" s="36"/>
      <c r="B62" s="37" t="s">
        <v>373</v>
      </c>
      <c r="C62" s="37" t="s">
        <v>374</v>
      </c>
      <c r="D62" s="38" t="s">
        <v>316</v>
      </c>
      <c r="E62" s="39" t="n">
        <v>1.6827</v>
      </c>
      <c r="F62" s="40" t="n">
        <v>17.77</v>
      </c>
      <c r="G62" s="40" t="n">
        <v>29.9</v>
      </c>
      <c r="H62" s="27"/>
    </row>
    <row r="63" customFormat="false" ht="15" hidden="false" customHeight="false" outlineLevel="0" collapsed="false">
      <c r="A63" s="36"/>
      <c r="B63" s="37" t="s">
        <v>375</v>
      </c>
      <c r="C63" s="37" t="s">
        <v>376</v>
      </c>
      <c r="D63" s="38" t="s">
        <v>362</v>
      </c>
      <c r="E63" s="39" t="n">
        <v>0.8413</v>
      </c>
      <c r="F63" s="40" t="n">
        <v>60.08</v>
      </c>
      <c r="G63" s="40" t="n">
        <v>50.55</v>
      </c>
      <c r="H63" s="27"/>
    </row>
    <row r="64" customFormat="false" ht="15" hidden="false" customHeight="false" outlineLevel="0" collapsed="false">
      <c r="A64" s="36"/>
      <c r="B64" s="36"/>
      <c r="C64" s="36"/>
      <c r="D64" s="36"/>
      <c r="E64" s="41"/>
      <c r="F64" s="36"/>
      <c r="G64" s="42" t="n">
        <v>80.45</v>
      </c>
      <c r="H64" s="27"/>
    </row>
    <row r="65" customFormat="false" ht="22.5" hidden="false" customHeight="false" outlineLevel="0" collapsed="false">
      <c r="A65" s="31" t="s">
        <v>62</v>
      </c>
      <c r="B65" s="31" t="s">
        <v>63</v>
      </c>
      <c r="C65" s="31" t="s">
        <v>64</v>
      </c>
      <c r="D65" s="32" t="s">
        <v>65</v>
      </c>
      <c r="E65" s="33"/>
      <c r="F65" s="34"/>
      <c r="G65" s="34"/>
      <c r="H65" s="27"/>
    </row>
    <row r="66" customFormat="false" ht="22.5" hidden="false" customHeight="false" outlineLevel="0" collapsed="false">
      <c r="A66" s="36"/>
      <c r="B66" s="37" t="s">
        <v>377</v>
      </c>
      <c r="C66" s="37" t="s">
        <v>378</v>
      </c>
      <c r="D66" s="38" t="s">
        <v>319</v>
      </c>
      <c r="E66" s="39" t="n">
        <v>0.85</v>
      </c>
      <c r="F66" s="40" t="n">
        <v>4.23</v>
      </c>
      <c r="G66" s="40" t="n">
        <v>3.6</v>
      </c>
      <c r="H66" s="27"/>
    </row>
    <row r="67" customFormat="false" ht="15" hidden="false" customHeight="false" outlineLevel="0" collapsed="false">
      <c r="A67" s="36"/>
      <c r="B67" s="37" t="s">
        <v>379</v>
      </c>
      <c r="C67" s="37" t="s">
        <v>380</v>
      </c>
      <c r="D67" s="38" t="s">
        <v>72</v>
      </c>
      <c r="E67" s="39" t="n">
        <v>1.1</v>
      </c>
      <c r="F67" s="40" t="n">
        <v>9.34</v>
      </c>
      <c r="G67" s="40" t="n">
        <v>10.27</v>
      </c>
      <c r="H67" s="27"/>
    </row>
    <row r="68" customFormat="false" ht="15" hidden="false" customHeight="false" outlineLevel="0" collapsed="false">
      <c r="A68" s="36"/>
      <c r="B68" s="37" t="s">
        <v>348</v>
      </c>
      <c r="C68" s="37" t="s">
        <v>349</v>
      </c>
      <c r="D68" s="38" t="s">
        <v>316</v>
      </c>
      <c r="E68" s="39" t="n">
        <v>0.2</v>
      </c>
      <c r="F68" s="40" t="n">
        <v>17.36</v>
      </c>
      <c r="G68" s="40" t="n">
        <v>3.47</v>
      </c>
      <c r="H68" s="27"/>
    </row>
    <row r="69" customFormat="false" ht="15" hidden="false" customHeight="false" outlineLevel="0" collapsed="false">
      <c r="A69" s="36"/>
      <c r="B69" s="36"/>
      <c r="C69" s="36"/>
      <c r="D69" s="36"/>
      <c r="E69" s="41"/>
      <c r="F69" s="36"/>
      <c r="G69" s="42" t="n">
        <v>17.34</v>
      </c>
      <c r="H69" s="27"/>
    </row>
    <row r="70" customFormat="false" ht="22.5" hidden="false" customHeight="false" outlineLevel="0" collapsed="false">
      <c r="A70" s="31" t="s">
        <v>66</v>
      </c>
      <c r="B70" s="31" t="s">
        <v>67</v>
      </c>
      <c r="C70" s="31" t="s">
        <v>68</v>
      </c>
      <c r="D70" s="32" t="s">
        <v>69</v>
      </c>
      <c r="E70" s="33"/>
      <c r="F70" s="34"/>
      <c r="G70" s="34"/>
      <c r="H70" s="27"/>
    </row>
    <row r="71" customFormat="false" ht="22.5" hidden="false" customHeight="false" outlineLevel="0" collapsed="false">
      <c r="A71" s="36"/>
      <c r="B71" s="37" t="s">
        <v>381</v>
      </c>
      <c r="C71" s="37" t="s">
        <v>68</v>
      </c>
      <c r="D71" s="38" t="s">
        <v>69</v>
      </c>
      <c r="E71" s="39" t="n">
        <v>1</v>
      </c>
      <c r="F71" s="40" t="n">
        <v>9.25</v>
      </c>
      <c r="G71" s="40" t="n">
        <v>9.25</v>
      </c>
      <c r="H71" s="27"/>
    </row>
    <row r="72" customFormat="false" ht="15" hidden="false" customHeight="false" outlineLevel="0" collapsed="false">
      <c r="A72" s="36"/>
      <c r="B72" s="36"/>
      <c r="C72" s="36"/>
      <c r="D72" s="36"/>
      <c r="E72" s="41"/>
      <c r="F72" s="36"/>
      <c r="G72" s="42" t="n">
        <v>9.25</v>
      </c>
      <c r="H72" s="27"/>
    </row>
    <row r="73" customFormat="false" ht="22.5" hidden="false" customHeight="false" outlineLevel="0" collapsed="false">
      <c r="A73" s="31" t="s">
        <v>70</v>
      </c>
      <c r="B73" s="31" t="n">
        <v>97064</v>
      </c>
      <c r="C73" s="31" t="s">
        <v>71</v>
      </c>
      <c r="D73" s="32" t="s">
        <v>72</v>
      </c>
      <c r="E73" s="33"/>
      <c r="F73" s="34"/>
      <c r="G73" s="34"/>
      <c r="H73" s="27"/>
    </row>
    <row r="74" customFormat="false" ht="15" hidden="false" customHeight="false" outlineLevel="0" collapsed="false">
      <c r="A74" s="36"/>
      <c r="B74" s="37" t="s">
        <v>382</v>
      </c>
      <c r="C74" s="37" t="s">
        <v>383</v>
      </c>
      <c r="D74" s="38" t="s">
        <v>316</v>
      </c>
      <c r="E74" s="39" t="n">
        <v>0.5</v>
      </c>
      <c r="F74" s="40" t="n">
        <v>17.22</v>
      </c>
      <c r="G74" s="40" t="n">
        <v>8.61</v>
      </c>
      <c r="H74" s="27"/>
    </row>
    <row r="75" customFormat="false" ht="15" hidden="false" customHeight="false" outlineLevel="0" collapsed="false">
      <c r="A75" s="36"/>
      <c r="B75" s="37" t="s">
        <v>348</v>
      </c>
      <c r="C75" s="37" t="s">
        <v>349</v>
      </c>
      <c r="D75" s="38" t="s">
        <v>316</v>
      </c>
      <c r="E75" s="39" t="n">
        <v>0.1</v>
      </c>
      <c r="F75" s="40" t="n">
        <v>17.36</v>
      </c>
      <c r="G75" s="40" t="n">
        <v>1.74</v>
      </c>
      <c r="H75" s="27"/>
    </row>
    <row r="76" customFormat="false" ht="33.75" hidden="false" customHeight="false" outlineLevel="0" collapsed="false">
      <c r="A76" s="36"/>
      <c r="B76" s="37" t="s">
        <v>384</v>
      </c>
      <c r="C76" s="37" t="s">
        <v>385</v>
      </c>
      <c r="D76" s="38" t="s">
        <v>386</v>
      </c>
      <c r="E76" s="39" t="n">
        <v>0.402</v>
      </c>
      <c r="F76" s="40" t="n">
        <v>10.62</v>
      </c>
      <c r="G76" s="40" t="n">
        <v>4.27</v>
      </c>
      <c r="H76" s="27"/>
    </row>
    <row r="77" customFormat="false" ht="15" hidden="false" customHeight="false" outlineLevel="0" collapsed="false">
      <c r="A77" s="36"/>
      <c r="B77" s="36"/>
      <c r="C77" s="36"/>
      <c r="D77" s="36"/>
      <c r="E77" s="41"/>
      <c r="F77" s="36"/>
      <c r="G77" s="42" t="n">
        <v>14.62</v>
      </c>
      <c r="H77" s="27"/>
    </row>
    <row r="78" customFormat="false" ht="22.5" hidden="false" customHeight="false" outlineLevel="0" collapsed="false">
      <c r="A78" s="31" t="s">
        <v>74</v>
      </c>
      <c r="B78" s="31" t="n">
        <v>93584</v>
      </c>
      <c r="C78" s="31" t="s">
        <v>75</v>
      </c>
      <c r="D78" s="32" t="s">
        <v>49</v>
      </c>
      <c r="E78" s="33"/>
      <c r="F78" s="34"/>
      <c r="G78" s="34"/>
      <c r="H78" s="35"/>
    </row>
    <row r="79" customFormat="false" ht="22.5" hidden="false" customHeight="false" outlineLevel="0" collapsed="false">
      <c r="A79" s="36"/>
      <c r="B79" s="37" t="s">
        <v>387</v>
      </c>
      <c r="C79" s="37" t="s">
        <v>388</v>
      </c>
      <c r="D79" s="38" t="s">
        <v>21</v>
      </c>
      <c r="E79" s="39" t="n">
        <v>0.0662</v>
      </c>
      <c r="F79" s="40" t="n">
        <v>16.75</v>
      </c>
      <c r="G79" s="40" t="n">
        <v>1.11</v>
      </c>
      <c r="H79" s="27"/>
    </row>
    <row r="80" customFormat="false" ht="22.5" hidden="false" customHeight="false" outlineLevel="0" collapsed="false">
      <c r="A80" s="36"/>
      <c r="B80" s="37" t="s">
        <v>389</v>
      </c>
      <c r="C80" s="37" t="s">
        <v>274</v>
      </c>
      <c r="D80" s="38" t="s">
        <v>49</v>
      </c>
      <c r="E80" s="39" t="n">
        <v>5.0649</v>
      </c>
      <c r="F80" s="40" t="n">
        <v>13.06</v>
      </c>
      <c r="G80" s="40" t="n">
        <v>66.15</v>
      </c>
      <c r="H80" s="27"/>
    </row>
    <row r="81" customFormat="false" ht="33.75" hidden="false" customHeight="false" outlineLevel="0" collapsed="false">
      <c r="A81" s="36"/>
      <c r="B81" s="37" t="s">
        <v>390</v>
      </c>
      <c r="C81" s="37" t="s">
        <v>391</v>
      </c>
      <c r="D81" s="38" t="s">
        <v>72</v>
      </c>
      <c r="E81" s="39" t="n">
        <v>0.1325</v>
      </c>
      <c r="F81" s="40" t="n">
        <v>3.02</v>
      </c>
      <c r="G81" s="40" t="n">
        <v>0.4</v>
      </c>
      <c r="H81" s="27"/>
    </row>
    <row r="82" customFormat="false" ht="22.5" hidden="false" customHeight="false" outlineLevel="0" collapsed="false">
      <c r="A82" s="36"/>
      <c r="B82" s="37" t="s">
        <v>392</v>
      </c>
      <c r="C82" s="37" t="s">
        <v>393</v>
      </c>
      <c r="D82" s="38" t="s">
        <v>72</v>
      </c>
      <c r="E82" s="39" t="n">
        <v>0.1722</v>
      </c>
      <c r="F82" s="40" t="n">
        <v>1.53</v>
      </c>
      <c r="G82" s="40" t="n">
        <v>0.26</v>
      </c>
      <c r="H82" s="27"/>
    </row>
    <row r="83" customFormat="false" ht="22.5" hidden="false" customHeight="false" outlineLevel="0" collapsed="false">
      <c r="A83" s="36"/>
      <c r="B83" s="37" t="s">
        <v>394</v>
      </c>
      <c r="C83" s="37" t="s">
        <v>395</v>
      </c>
      <c r="D83" s="38" t="s">
        <v>49</v>
      </c>
      <c r="E83" s="39" t="n">
        <v>0.153</v>
      </c>
      <c r="F83" s="40" t="n">
        <v>859.21</v>
      </c>
      <c r="G83" s="40" t="n">
        <v>131.46</v>
      </c>
      <c r="H83" s="27"/>
    </row>
    <row r="84" customFormat="false" ht="22.5" hidden="false" customHeight="false" outlineLevel="0" collapsed="false">
      <c r="A84" s="36"/>
      <c r="B84" s="37" t="s">
        <v>396</v>
      </c>
      <c r="C84" s="37" t="s">
        <v>397</v>
      </c>
      <c r="D84" s="38" t="s">
        <v>72</v>
      </c>
      <c r="E84" s="39" t="n">
        <v>0.0662</v>
      </c>
      <c r="F84" s="40" t="n">
        <v>7.1</v>
      </c>
      <c r="G84" s="40" t="n">
        <v>0.47</v>
      </c>
      <c r="H84" s="27"/>
    </row>
    <row r="85" customFormat="false" ht="22.5" hidden="false" customHeight="false" outlineLevel="0" collapsed="false">
      <c r="A85" s="36"/>
      <c r="B85" s="37" t="s">
        <v>398</v>
      </c>
      <c r="C85" s="37" t="s">
        <v>399</v>
      </c>
      <c r="D85" s="38" t="s">
        <v>72</v>
      </c>
      <c r="E85" s="39" t="n">
        <v>0.1325</v>
      </c>
      <c r="F85" s="40" t="n">
        <v>8.84</v>
      </c>
      <c r="G85" s="40" t="n">
        <v>1.17</v>
      </c>
      <c r="H85" s="27"/>
    </row>
    <row r="86" customFormat="false" ht="22.5" hidden="false" customHeight="false" outlineLevel="0" collapsed="false">
      <c r="A86" s="36"/>
      <c r="B86" s="37" t="s">
        <v>400</v>
      </c>
      <c r="C86" s="37" t="s">
        <v>401</v>
      </c>
      <c r="D86" s="38" t="s">
        <v>72</v>
      </c>
      <c r="E86" s="39" t="n">
        <v>0.1722</v>
      </c>
      <c r="F86" s="40" t="n">
        <v>9.29</v>
      </c>
      <c r="G86" s="40" t="n">
        <v>1.6</v>
      </c>
      <c r="H86" s="27"/>
    </row>
    <row r="87" customFormat="false" ht="22.5" hidden="false" customHeight="false" outlineLevel="0" collapsed="false">
      <c r="A87" s="36"/>
      <c r="B87" s="37" t="s">
        <v>402</v>
      </c>
      <c r="C87" s="37" t="s">
        <v>403</v>
      </c>
      <c r="D87" s="38" t="s">
        <v>72</v>
      </c>
      <c r="E87" s="39" t="n">
        <v>0.6755</v>
      </c>
      <c r="F87" s="40" t="n">
        <v>2.67</v>
      </c>
      <c r="G87" s="40" t="n">
        <v>1.8</v>
      </c>
      <c r="H87" s="27"/>
    </row>
    <row r="88" customFormat="false" ht="22.5" hidden="false" customHeight="false" outlineLevel="0" collapsed="false">
      <c r="A88" s="36"/>
      <c r="B88" s="37" t="s">
        <v>404</v>
      </c>
      <c r="C88" s="37" t="s">
        <v>405</v>
      </c>
      <c r="D88" s="38" t="s">
        <v>21</v>
      </c>
      <c r="E88" s="39" t="n">
        <v>0.0662</v>
      </c>
      <c r="F88" s="40" t="n">
        <v>39.49</v>
      </c>
      <c r="G88" s="40" t="n">
        <v>2.61</v>
      </c>
      <c r="H88" s="27"/>
    </row>
    <row r="89" customFormat="false" ht="33.75" hidden="false" customHeight="false" outlineLevel="0" collapsed="false">
      <c r="A89" s="36"/>
      <c r="B89" s="37" t="s">
        <v>406</v>
      </c>
      <c r="C89" s="37" t="s">
        <v>407</v>
      </c>
      <c r="D89" s="38" t="s">
        <v>49</v>
      </c>
      <c r="E89" s="39" t="n">
        <v>1.7192</v>
      </c>
      <c r="F89" s="40" t="n">
        <v>19.74</v>
      </c>
      <c r="G89" s="40" t="n">
        <v>33.94</v>
      </c>
      <c r="H89" s="27"/>
    </row>
    <row r="90" customFormat="false" ht="15" hidden="false" customHeight="false" outlineLevel="0" collapsed="false">
      <c r="A90" s="36"/>
      <c r="B90" s="37" t="s">
        <v>408</v>
      </c>
      <c r="C90" s="37" t="s">
        <v>116</v>
      </c>
      <c r="D90" s="38" t="s">
        <v>91</v>
      </c>
      <c r="E90" s="39" t="n">
        <v>0.0404</v>
      </c>
      <c r="F90" s="40" t="n">
        <v>68.68</v>
      </c>
      <c r="G90" s="40" t="n">
        <v>2.77</v>
      </c>
      <c r="H90" s="27"/>
    </row>
    <row r="91" customFormat="false" ht="33.75" hidden="false" customHeight="false" outlineLevel="0" collapsed="false">
      <c r="A91" s="36"/>
      <c r="B91" s="37" t="s">
        <v>409</v>
      </c>
      <c r="C91" s="37" t="s">
        <v>410</v>
      </c>
      <c r="D91" s="38" t="s">
        <v>49</v>
      </c>
      <c r="E91" s="39" t="n">
        <v>1.7192</v>
      </c>
      <c r="F91" s="40" t="n">
        <v>60.31</v>
      </c>
      <c r="G91" s="40" t="n">
        <v>103.68</v>
      </c>
      <c r="H91" s="27"/>
    </row>
    <row r="92" customFormat="false" ht="33.75" hidden="false" customHeight="false" outlineLevel="0" collapsed="false">
      <c r="A92" s="36"/>
      <c r="B92" s="37" t="s">
        <v>411</v>
      </c>
      <c r="C92" s="37" t="s">
        <v>412</v>
      </c>
      <c r="D92" s="38" t="s">
        <v>49</v>
      </c>
      <c r="E92" s="39" t="n">
        <v>0.0662</v>
      </c>
      <c r="F92" s="40" t="n">
        <v>787.87</v>
      </c>
      <c r="G92" s="40" t="n">
        <v>52.16</v>
      </c>
      <c r="H92" s="27"/>
    </row>
    <row r="93" customFormat="false" ht="22.5" hidden="false" customHeight="false" outlineLevel="0" collapsed="false">
      <c r="A93" s="36"/>
      <c r="B93" s="37" t="s">
        <v>413</v>
      </c>
      <c r="C93" s="37" t="s">
        <v>414</v>
      </c>
      <c r="D93" s="38" t="s">
        <v>49</v>
      </c>
      <c r="E93" s="39" t="n">
        <v>0.0093</v>
      </c>
      <c r="F93" s="40" t="n">
        <v>15.13</v>
      </c>
      <c r="G93" s="40" t="n">
        <v>0.14</v>
      </c>
      <c r="H93" s="27"/>
    </row>
    <row r="94" customFormat="false" ht="22.5" hidden="false" customHeight="false" outlineLevel="0" collapsed="false">
      <c r="A94" s="36"/>
      <c r="B94" s="37" t="s">
        <v>415</v>
      </c>
      <c r="C94" s="37" t="s">
        <v>416</v>
      </c>
      <c r="D94" s="38" t="s">
        <v>49</v>
      </c>
      <c r="E94" s="39" t="n">
        <v>1.511</v>
      </c>
      <c r="F94" s="40" t="n">
        <v>25.22</v>
      </c>
      <c r="G94" s="40" t="n">
        <v>38.11</v>
      </c>
      <c r="H94" s="27"/>
    </row>
    <row r="95" customFormat="false" ht="22.5" hidden="false" customHeight="false" outlineLevel="0" collapsed="false">
      <c r="A95" s="36"/>
      <c r="B95" s="37" t="s">
        <v>417</v>
      </c>
      <c r="C95" s="37" t="s">
        <v>418</v>
      </c>
      <c r="D95" s="38" t="s">
        <v>21</v>
      </c>
      <c r="E95" s="39" t="n">
        <v>0.1325</v>
      </c>
      <c r="F95" s="40" t="n">
        <v>20.43</v>
      </c>
      <c r="G95" s="40" t="n">
        <v>2.71</v>
      </c>
      <c r="H95" s="27"/>
    </row>
    <row r="96" customFormat="false" ht="15" hidden="false" customHeight="false" outlineLevel="0" collapsed="false">
      <c r="A96" s="36"/>
      <c r="B96" s="37" t="s">
        <v>419</v>
      </c>
      <c r="C96" s="37" t="s">
        <v>120</v>
      </c>
      <c r="D96" s="38" t="s">
        <v>91</v>
      </c>
      <c r="E96" s="39" t="n">
        <v>0.0106</v>
      </c>
      <c r="F96" s="40" t="n">
        <v>41.64</v>
      </c>
      <c r="G96" s="40" t="n">
        <v>0.44</v>
      </c>
      <c r="H96" s="27"/>
    </row>
    <row r="97" customFormat="false" ht="22.5" hidden="false" customHeight="false" outlineLevel="0" collapsed="false">
      <c r="A97" s="36"/>
      <c r="B97" s="37" t="s">
        <v>420</v>
      </c>
      <c r="C97" s="37" t="s">
        <v>421</v>
      </c>
      <c r="D97" s="38" t="s">
        <v>21</v>
      </c>
      <c r="E97" s="39" t="n">
        <v>0.0662</v>
      </c>
      <c r="F97" s="40" t="n">
        <v>214.29</v>
      </c>
      <c r="G97" s="40" t="n">
        <v>14.19</v>
      </c>
      <c r="H97" s="27"/>
    </row>
    <row r="98" customFormat="false" ht="22.5" hidden="false" customHeight="false" outlineLevel="0" collapsed="false">
      <c r="A98" s="36"/>
      <c r="B98" s="37" t="s">
        <v>422</v>
      </c>
      <c r="C98" s="37" t="s">
        <v>423</v>
      </c>
      <c r="D98" s="38" t="s">
        <v>49</v>
      </c>
      <c r="E98" s="39" t="n">
        <v>0.5136</v>
      </c>
      <c r="F98" s="40" t="n">
        <v>113</v>
      </c>
      <c r="G98" s="40" t="n">
        <v>58.04</v>
      </c>
      <c r="H98" s="27"/>
    </row>
    <row r="99" customFormat="false" ht="22.5" hidden="false" customHeight="false" outlineLevel="0" collapsed="false">
      <c r="A99" s="36"/>
      <c r="B99" s="37" t="s">
        <v>424</v>
      </c>
      <c r="C99" s="37" t="s">
        <v>425</v>
      </c>
      <c r="D99" s="38" t="s">
        <v>49</v>
      </c>
      <c r="E99" s="39" t="n">
        <v>0.5911</v>
      </c>
      <c r="F99" s="40" t="n">
        <v>115.68</v>
      </c>
      <c r="G99" s="40" t="n">
        <v>68.38</v>
      </c>
      <c r="H99" s="27"/>
    </row>
    <row r="100" customFormat="false" ht="22.5" hidden="false" customHeight="false" outlineLevel="0" collapsed="false">
      <c r="A100" s="36"/>
      <c r="B100" s="37" t="s">
        <v>426</v>
      </c>
      <c r="C100" s="37" t="s">
        <v>427</v>
      </c>
      <c r="D100" s="38" t="s">
        <v>49</v>
      </c>
      <c r="E100" s="39" t="n">
        <v>0.8023</v>
      </c>
      <c r="F100" s="40" t="n">
        <v>138.79</v>
      </c>
      <c r="G100" s="40" t="n">
        <v>111.35</v>
      </c>
      <c r="H100" s="27"/>
    </row>
    <row r="101" customFormat="false" ht="22.5" hidden="false" customHeight="false" outlineLevel="0" collapsed="false">
      <c r="A101" s="36"/>
      <c r="B101" s="37" t="s">
        <v>428</v>
      </c>
      <c r="C101" s="37" t="s">
        <v>429</v>
      </c>
      <c r="D101" s="38" t="s">
        <v>49</v>
      </c>
      <c r="E101" s="39" t="n">
        <v>0.6255</v>
      </c>
      <c r="F101" s="40" t="n">
        <v>181.68</v>
      </c>
      <c r="G101" s="40" t="n">
        <v>113.64</v>
      </c>
      <c r="H101" s="27"/>
    </row>
    <row r="102" customFormat="false" ht="22.5" hidden="false" customHeight="false" outlineLevel="0" collapsed="false">
      <c r="A102" s="36"/>
      <c r="B102" s="37" t="s">
        <v>430</v>
      </c>
      <c r="C102" s="37" t="s">
        <v>431</v>
      </c>
      <c r="D102" s="38" t="s">
        <v>91</v>
      </c>
      <c r="E102" s="39" t="n">
        <v>0.0417</v>
      </c>
      <c r="F102" s="40" t="n">
        <v>814</v>
      </c>
      <c r="G102" s="40" t="n">
        <v>33.94</v>
      </c>
      <c r="H102" s="27"/>
    </row>
    <row r="103" customFormat="false" ht="15" hidden="false" customHeight="false" outlineLevel="0" collapsed="false">
      <c r="A103" s="36"/>
      <c r="B103" s="36"/>
      <c r="C103" s="36"/>
      <c r="D103" s="36"/>
      <c r="E103" s="41"/>
      <c r="F103" s="36"/>
      <c r="G103" s="42" t="n">
        <v>840.52</v>
      </c>
      <c r="H103" s="27"/>
    </row>
    <row r="104" customFormat="false" ht="22.5" hidden="false" customHeight="false" outlineLevel="0" collapsed="false">
      <c r="A104" s="31" t="s">
        <v>76</v>
      </c>
      <c r="B104" s="31" t="n">
        <v>93207</v>
      </c>
      <c r="C104" s="31" t="s">
        <v>77</v>
      </c>
      <c r="D104" s="32" t="s">
        <v>49</v>
      </c>
      <c r="E104" s="33"/>
      <c r="F104" s="34"/>
      <c r="G104" s="34"/>
      <c r="H104" s="27"/>
    </row>
    <row r="105" customFormat="false" ht="33.75" hidden="false" customHeight="false" outlineLevel="0" collapsed="false">
      <c r="A105" s="36"/>
      <c r="B105" s="37" t="s">
        <v>432</v>
      </c>
      <c r="C105" s="37" t="s">
        <v>433</v>
      </c>
      <c r="D105" s="38" t="s">
        <v>434</v>
      </c>
      <c r="E105" s="39" t="n">
        <v>0.0578</v>
      </c>
      <c r="F105" s="40" t="n">
        <v>62.63</v>
      </c>
      <c r="G105" s="40" t="n">
        <v>3.62</v>
      </c>
      <c r="H105" s="27"/>
    </row>
    <row r="106" customFormat="false" ht="33.75" hidden="false" customHeight="false" outlineLevel="0" collapsed="false">
      <c r="A106" s="36"/>
      <c r="B106" s="37" t="s">
        <v>435</v>
      </c>
      <c r="C106" s="37" t="s">
        <v>436</v>
      </c>
      <c r="D106" s="38" t="s">
        <v>434</v>
      </c>
      <c r="E106" s="39" t="n">
        <v>0.0385</v>
      </c>
      <c r="F106" s="40" t="n">
        <v>70.12</v>
      </c>
      <c r="G106" s="40" t="n">
        <v>2.7</v>
      </c>
      <c r="H106" s="27"/>
    </row>
    <row r="107" customFormat="false" ht="15" hidden="false" customHeight="false" outlineLevel="0" collapsed="false">
      <c r="A107" s="36"/>
      <c r="B107" s="37" t="s">
        <v>437</v>
      </c>
      <c r="C107" s="37" t="s">
        <v>438</v>
      </c>
      <c r="D107" s="38" t="s">
        <v>21</v>
      </c>
      <c r="E107" s="39" t="n">
        <v>0.0193</v>
      </c>
      <c r="F107" s="40" t="n">
        <v>258.12</v>
      </c>
      <c r="G107" s="40" t="n">
        <v>4.98</v>
      </c>
      <c r="H107" s="27"/>
    </row>
    <row r="108" customFormat="false" ht="15" hidden="false" customHeight="false" outlineLevel="0" collapsed="false">
      <c r="A108" s="36"/>
      <c r="B108" s="37" t="s">
        <v>439</v>
      </c>
      <c r="C108" s="37" t="s">
        <v>440</v>
      </c>
      <c r="D108" s="38" t="s">
        <v>21</v>
      </c>
      <c r="E108" s="39" t="n">
        <v>0.0193</v>
      </c>
      <c r="F108" s="40" t="n">
        <v>249.61</v>
      </c>
      <c r="G108" s="40" t="n">
        <v>4.82</v>
      </c>
      <c r="H108" s="27"/>
    </row>
    <row r="109" customFormat="false" ht="22.5" hidden="false" customHeight="false" outlineLevel="0" collapsed="false">
      <c r="A109" s="36"/>
      <c r="B109" s="37" t="s">
        <v>441</v>
      </c>
      <c r="C109" s="37" t="s">
        <v>442</v>
      </c>
      <c r="D109" s="38" t="s">
        <v>49</v>
      </c>
      <c r="E109" s="39" t="n">
        <v>0.9938</v>
      </c>
      <c r="F109" s="40" t="n">
        <v>86.78</v>
      </c>
      <c r="G109" s="40" t="n">
        <v>86.24</v>
      </c>
      <c r="H109" s="27"/>
    </row>
    <row r="110" customFormat="false" ht="22.5" hidden="false" customHeight="false" outlineLevel="0" collapsed="false">
      <c r="A110" s="36"/>
      <c r="B110" s="37" t="s">
        <v>443</v>
      </c>
      <c r="C110" s="37" t="s">
        <v>444</v>
      </c>
      <c r="D110" s="38" t="s">
        <v>21</v>
      </c>
      <c r="E110" s="39" t="n">
        <v>0.0385</v>
      </c>
      <c r="F110" s="40" t="n">
        <v>445.42</v>
      </c>
      <c r="G110" s="40" t="n">
        <v>17.15</v>
      </c>
      <c r="H110" s="27"/>
    </row>
    <row r="111" customFormat="false" ht="33.75" hidden="false" customHeight="false" outlineLevel="0" collapsed="false">
      <c r="A111" s="36"/>
      <c r="B111" s="37" t="s">
        <v>445</v>
      </c>
      <c r="C111" s="37" t="s">
        <v>446</v>
      </c>
      <c r="D111" s="38" t="s">
        <v>21</v>
      </c>
      <c r="E111" s="39" t="n">
        <v>0.0193</v>
      </c>
      <c r="F111" s="40" t="n">
        <v>329.41</v>
      </c>
      <c r="G111" s="40" t="n">
        <v>6.36</v>
      </c>
      <c r="H111" s="27"/>
    </row>
    <row r="112" customFormat="false" ht="33.75" hidden="false" customHeight="false" outlineLevel="0" collapsed="false">
      <c r="A112" s="36"/>
      <c r="B112" s="37" t="s">
        <v>447</v>
      </c>
      <c r="C112" s="37" t="s">
        <v>200</v>
      </c>
      <c r="D112" s="38" t="s">
        <v>21</v>
      </c>
      <c r="E112" s="39" t="n">
        <v>0.0385</v>
      </c>
      <c r="F112" s="40" t="n">
        <v>285.55</v>
      </c>
      <c r="G112" s="40" t="n">
        <v>10.99</v>
      </c>
      <c r="H112" s="27"/>
    </row>
    <row r="113" customFormat="false" ht="33.75" hidden="false" customHeight="false" outlineLevel="0" collapsed="false">
      <c r="A113" s="36"/>
      <c r="B113" s="37" t="s">
        <v>448</v>
      </c>
      <c r="C113" s="37" t="s">
        <v>449</v>
      </c>
      <c r="D113" s="38" t="s">
        <v>49</v>
      </c>
      <c r="E113" s="39" t="n">
        <v>0.0385</v>
      </c>
      <c r="F113" s="40" t="n">
        <v>21.12</v>
      </c>
      <c r="G113" s="40" t="n">
        <v>0.81</v>
      </c>
      <c r="H113" s="27"/>
    </row>
    <row r="114" customFormat="false" ht="33.75" hidden="false" customHeight="false" outlineLevel="0" collapsed="false">
      <c r="A114" s="36"/>
      <c r="B114" s="37" t="s">
        <v>450</v>
      </c>
      <c r="C114" s="37" t="s">
        <v>451</v>
      </c>
      <c r="D114" s="38" t="s">
        <v>49</v>
      </c>
      <c r="E114" s="39" t="n">
        <v>0.2047</v>
      </c>
      <c r="F114" s="40" t="n">
        <v>8.15</v>
      </c>
      <c r="G114" s="40" t="n">
        <v>1.67</v>
      </c>
      <c r="H114" s="27"/>
    </row>
    <row r="115" customFormat="false" ht="22.5" hidden="false" customHeight="false" outlineLevel="0" collapsed="false">
      <c r="A115" s="36"/>
      <c r="B115" s="37" t="s">
        <v>389</v>
      </c>
      <c r="C115" s="37" t="s">
        <v>274</v>
      </c>
      <c r="D115" s="38" t="s">
        <v>49</v>
      </c>
      <c r="E115" s="39" t="n">
        <v>4.4976</v>
      </c>
      <c r="F115" s="40" t="n">
        <v>13.06</v>
      </c>
      <c r="G115" s="40" t="n">
        <v>58.74</v>
      </c>
      <c r="H115" s="27"/>
    </row>
    <row r="116" customFormat="false" ht="33.75" hidden="false" customHeight="false" outlineLevel="0" collapsed="false">
      <c r="A116" s="36"/>
      <c r="B116" s="37" t="s">
        <v>452</v>
      </c>
      <c r="C116" s="37" t="s">
        <v>453</v>
      </c>
      <c r="D116" s="38" t="s">
        <v>49</v>
      </c>
      <c r="E116" s="39" t="n">
        <v>0.0806</v>
      </c>
      <c r="F116" s="40" t="n">
        <v>56.77</v>
      </c>
      <c r="G116" s="40" t="n">
        <v>4.58</v>
      </c>
      <c r="H116" s="27"/>
    </row>
    <row r="117" customFormat="false" ht="45" hidden="false" customHeight="false" outlineLevel="0" collapsed="false">
      <c r="A117" s="36"/>
      <c r="B117" s="37" t="s">
        <v>454</v>
      </c>
      <c r="C117" s="37" t="s">
        <v>455</v>
      </c>
      <c r="D117" s="38" t="s">
        <v>49</v>
      </c>
      <c r="E117" s="39" t="n">
        <v>0.2047</v>
      </c>
      <c r="F117" s="40" t="n">
        <v>29.35</v>
      </c>
      <c r="G117" s="40" t="n">
        <v>6.01</v>
      </c>
      <c r="H117" s="27"/>
    </row>
    <row r="118" customFormat="false" ht="22.5" hidden="false" customHeight="false" outlineLevel="0" collapsed="false">
      <c r="A118" s="36"/>
      <c r="B118" s="37" t="s">
        <v>456</v>
      </c>
      <c r="C118" s="37" t="s">
        <v>457</v>
      </c>
      <c r="D118" s="38" t="s">
        <v>21</v>
      </c>
      <c r="E118" s="39" t="n">
        <v>0.0385</v>
      </c>
      <c r="F118" s="40" t="n">
        <v>29.63</v>
      </c>
      <c r="G118" s="40" t="n">
        <v>1.14</v>
      </c>
      <c r="H118" s="27"/>
    </row>
    <row r="119" customFormat="false" ht="22.5" hidden="false" customHeight="false" outlineLevel="0" collapsed="false">
      <c r="A119" s="36"/>
      <c r="B119" s="37" t="s">
        <v>458</v>
      </c>
      <c r="C119" s="37" t="s">
        <v>459</v>
      </c>
      <c r="D119" s="38" t="s">
        <v>72</v>
      </c>
      <c r="E119" s="39" t="n">
        <v>0.1388</v>
      </c>
      <c r="F119" s="40" t="n">
        <v>17.91</v>
      </c>
      <c r="G119" s="40" t="n">
        <v>2.49</v>
      </c>
      <c r="H119" s="27"/>
    </row>
    <row r="120" customFormat="false" ht="22.5" hidden="false" customHeight="false" outlineLevel="0" collapsed="false">
      <c r="A120" s="36"/>
      <c r="B120" s="37" t="s">
        <v>460</v>
      </c>
      <c r="C120" s="37" t="s">
        <v>461</v>
      </c>
      <c r="D120" s="38" t="s">
        <v>72</v>
      </c>
      <c r="E120" s="39" t="n">
        <v>0.1253</v>
      </c>
      <c r="F120" s="40" t="n">
        <v>26.86</v>
      </c>
      <c r="G120" s="40" t="n">
        <v>3.37</v>
      </c>
      <c r="H120" s="27"/>
    </row>
    <row r="121" customFormat="false" ht="22.5" hidden="false" customHeight="false" outlineLevel="0" collapsed="false">
      <c r="A121" s="36"/>
      <c r="B121" s="37" t="s">
        <v>462</v>
      </c>
      <c r="C121" s="37" t="s">
        <v>463</v>
      </c>
      <c r="D121" s="38" t="s">
        <v>72</v>
      </c>
      <c r="E121" s="39" t="n">
        <v>0.1472</v>
      </c>
      <c r="F121" s="40" t="n">
        <v>51.25</v>
      </c>
      <c r="G121" s="40" t="n">
        <v>7.54</v>
      </c>
      <c r="H121" s="27"/>
    </row>
    <row r="122" customFormat="false" ht="33.75" hidden="false" customHeight="false" outlineLevel="0" collapsed="false">
      <c r="A122" s="36"/>
      <c r="B122" s="37" t="s">
        <v>464</v>
      </c>
      <c r="C122" s="37" t="s">
        <v>465</v>
      </c>
      <c r="D122" s="38" t="s">
        <v>21</v>
      </c>
      <c r="E122" s="39" t="n">
        <v>0.0771</v>
      </c>
      <c r="F122" s="40" t="n">
        <v>9.34</v>
      </c>
      <c r="G122" s="40" t="n">
        <v>0.72</v>
      </c>
      <c r="H122" s="27"/>
    </row>
    <row r="123" customFormat="false" ht="33.75" hidden="false" customHeight="false" outlineLevel="0" collapsed="false">
      <c r="A123" s="36"/>
      <c r="B123" s="37" t="s">
        <v>466</v>
      </c>
      <c r="C123" s="37" t="s">
        <v>467</v>
      </c>
      <c r="D123" s="38" t="s">
        <v>21</v>
      </c>
      <c r="E123" s="39" t="n">
        <v>0.0578</v>
      </c>
      <c r="F123" s="40" t="n">
        <v>6.4</v>
      </c>
      <c r="G123" s="40" t="n">
        <v>0.37</v>
      </c>
      <c r="H123" s="27"/>
    </row>
    <row r="124" customFormat="false" ht="33.75" hidden="false" customHeight="false" outlineLevel="0" collapsed="false">
      <c r="A124" s="36"/>
      <c r="B124" s="37" t="s">
        <v>468</v>
      </c>
      <c r="C124" s="37" t="s">
        <v>469</v>
      </c>
      <c r="D124" s="38" t="s">
        <v>21</v>
      </c>
      <c r="E124" s="39" t="n">
        <v>0.0193</v>
      </c>
      <c r="F124" s="40" t="n">
        <v>9.91</v>
      </c>
      <c r="G124" s="40" t="n">
        <v>0.19</v>
      </c>
      <c r="H124" s="27"/>
    </row>
    <row r="125" customFormat="false" ht="33.75" hidden="false" customHeight="false" outlineLevel="0" collapsed="false">
      <c r="A125" s="36"/>
      <c r="B125" s="37" t="s">
        <v>470</v>
      </c>
      <c r="C125" s="37" t="s">
        <v>471</v>
      </c>
      <c r="D125" s="38" t="s">
        <v>21</v>
      </c>
      <c r="E125" s="39" t="n">
        <v>0.0578</v>
      </c>
      <c r="F125" s="40" t="n">
        <v>38.32</v>
      </c>
      <c r="G125" s="40" t="n">
        <v>2.21</v>
      </c>
      <c r="H125" s="27"/>
    </row>
    <row r="126" customFormat="false" ht="22.5" hidden="false" customHeight="false" outlineLevel="0" collapsed="false">
      <c r="A126" s="36"/>
      <c r="B126" s="37" t="s">
        <v>472</v>
      </c>
      <c r="C126" s="37" t="s">
        <v>473</v>
      </c>
      <c r="D126" s="38" t="s">
        <v>21</v>
      </c>
      <c r="E126" s="39" t="n">
        <v>0.0578</v>
      </c>
      <c r="F126" s="40" t="n">
        <v>18.71</v>
      </c>
      <c r="G126" s="40" t="n">
        <v>1.08</v>
      </c>
      <c r="H126" s="27"/>
    </row>
    <row r="127" customFormat="false" ht="22.5" hidden="false" customHeight="false" outlineLevel="0" collapsed="false">
      <c r="A127" s="36"/>
      <c r="B127" s="37" t="s">
        <v>474</v>
      </c>
      <c r="C127" s="37" t="s">
        <v>475</v>
      </c>
      <c r="D127" s="38" t="s">
        <v>21</v>
      </c>
      <c r="E127" s="39" t="n">
        <v>0.0385</v>
      </c>
      <c r="F127" s="40" t="n">
        <v>38.51</v>
      </c>
      <c r="G127" s="40" t="n">
        <v>1.48</v>
      </c>
      <c r="H127" s="27"/>
    </row>
    <row r="128" customFormat="false" ht="33.75" hidden="false" customHeight="false" outlineLevel="0" collapsed="false">
      <c r="A128" s="36"/>
      <c r="B128" s="37" t="s">
        <v>476</v>
      </c>
      <c r="C128" s="37" t="s">
        <v>477</v>
      </c>
      <c r="D128" s="38" t="s">
        <v>21</v>
      </c>
      <c r="E128" s="39" t="n">
        <v>0.0964</v>
      </c>
      <c r="F128" s="40" t="n">
        <v>123.33</v>
      </c>
      <c r="G128" s="40" t="n">
        <v>11.89</v>
      </c>
      <c r="H128" s="27"/>
    </row>
    <row r="129" customFormat="false" ht="22.5" hidden="false" customHeight="false" outlineLevel="0" collapsed="false">
      <c r="A129" s="36"/>
      <c r="B129" s="37" t="s">
        <v>478</v>
      </c>
      <c r="C129" s="37" t="s">
        <v>479</v>
      </c>
      <c r="D129" s="38" t="s">
        <v>72</v>
      </c>
      <c r="E129" s="39" t="n">
        <v>0.1002</v>
      </c>
      <c r="F129" s="40" t="n">
        <v>10.8</v>
      </c>
      <c r="G129" s="40" t="n">
        <v>1.08</v>
      </c>
      <c r="H129" s="27"/>
    </row>
    <row r="130" customFormat="false" ht="22.5" hidden="false" customHeight="false" outlineLevel="0" collapsed="false">
      <c r="A130" s="36"/>
      <c r="B130" s="37" t="s">
        <v>480</v>
      </c>
      <c r="C130" s="37" t="s">
        <v>481</v>
      </c>
      <c r="D130" s="38" t="s">
        <v>72</v>
      </c>
      <c r="E130" s="39" t="n">
        <v>0.1002</v>
      </c>
      <c r="F130" s="40" t="n">
        <v>10.87</v>
      </c>
      <c r="G130" s="40" t="n">
        <v>1.09</v>
      </c>
      <c r="H130" s="27"/>
    </row>
    <row r="131" customFormat="false" ht="22.5" hidden="false" customHeight="false" outlineLevel="0" collapsed="false">
      <c r="A131" s="36"/>
      <c r="B131" s="37" t="s">
        <v>482</v>
      </c>
      <c r="C131" s="37" t="s">
        <v>483</v>
      </c>
      <c r="D131" s="38" t="s">
        <v>21</v>
      </c>
      <c r="E131" s="39" t="n">
        <v>0.0385</v>
      </c>
      <c r="F131" s="40" t="n">
        <v>291.1</v>
      </c>
      <c r="G131" s="40" t="n">
        <v>11.21</v>
      </c>
      <c r="H131" s="27"/>
    </row>
    <row r="132" customFormat="false" ht="22.5" hidden="false" customHeight="false" outlineLevel="0" collapsed="false">
      <c r="A132" s="36"/>
      <c r="B132" s="37" t="s">
        <v>484</v>
      </c>
      <c r="C132" s="37" t="s">
        <v>485</v>
      </c>
      <c r="D132" s="38" t="s">
        <v>21</v>
      </c>
      <c r="E132" s="39" t="n">
        <v>0.0578</v>
      </c>
      <c r="F132" s="40" t="n">
        <v>315.86</v>
      </c>
      <c r="G132" s="40" t="n">
        <v>18.26</v>
      </c>
      <c r="H132" s="27"/>
    </row>
    <row r="133" customFormat="false" ht="33.75" hidden="false" customHeight="false" outlineLevel="0" collapsed="false">
      <c r="A133" s="36"/>
      <c r="B133" s="37" t="s">
        <v>390</v>
      </c>
      <c r="C133" s="37" t="s">
        <v>391</v>
      </c>
      <c r="D133" s="38" t="s">
        <v>72</v>
      </c>
      <c r="E133" s="39" t="n">
        <v>0.53</v>
      </c>
      <c r="F133" s="40" t="n">
        <v>3.02</v>
      </c>
      <c r="G133" s="40" t="n">
        <v>1.6</v>
      </c>
      <c r="H133" s="27"/>
    </row>
    <row r="134" customFormat="false" ht="22.5" hidden="false" customHeight="false" outlineLevel="0" collapsed="false">
      <c r="A134" s="36"/>
      <c r="B134" s="37" t="s">
        <v>392</v>
      </c>
      <c r="C134" s="37" t="s">
        <v>393</v>
      </c>
      <c r="D134" s="38" t="s">
        <v>72</v>
      </c>
      <c r="E134" s="39" t="n">
        <v>1.7344</v>
      </c>
      <c r="F134" s="40" t="n">
        <v>1.53</v>
      </c>
      <c r="G134" s="40" t="n">
        <v>2.65</v>
      </c>
      <c r="H134" s="27"/>
    </row>
    <row r="135" customFormat="false" ht="22.5" hidden="false" customHeight="false" outlineLevel="0" collapsed="false">
      <c r="A135" s="36"/>
      <c r="B135" s="37" t="s">
        <v>394</v>
      </c>
      <c r="C135" s="37" t="s">
        <v>395</v>
      </c>
      <c r="D135" s="38" t="s">
        <v>49</v>
      </c>
      <c r="E135" s="39" t="n">
        <v>0.0324</v>
      </c>
      <c r="F135" s="40" t="n">
        <v>859.21</v>
      </c>
      <c r="G135" s="40" t="n">
        <v>27.84</v>
      </c>
      <c r="H135" s="27"/>
    </row>
    <row r="136" customFormat="false" ht="22.5" hidden="false" customHeight="false" outlineLevel="0" collapsed="false">
      <c r="A136" s="36"/>
      <c r="B136" s="37" t="s">
        <v>398</v>
      </c>
      <c r="C136" s="37" t="s">
        <v>399</v>
      </c>
      <c r="D136" s="38" t="s">
        <v>72</v>
      </c>
      <c r="E136" s="39" t="n">
        <v>0.53</v>
      </c>
      <c r="F136" s="40" t="n">
        <v>8.84</v>
      </c>
      <c r="G136" s="40" t="n">
        <v>4.69</v>
      </c>
      <c r="H136" s="27"/>
    </row>
    <row r="137" customFormat="false" ht="22.5" hidden="false" customHeight="false" outlineLevel="0" collapsed="false">
      <c r="A137" s="36"/>
      <c r="B137" s="37" t="s">
        <v>400</v>
      </c>
      <c r="C137" s="37" t="s">
        <v>401</v>
      </c>
      <c r="D137" s="38" t="s">
        <v>72</v>
      </c>
      <c r="E137" s="39" t="n">
        <v>1.7344</v>
      </c>
      <c r="F137" s="40" t="n">
        <v>9.29</v>
      </c>
      <c r="G137" s="40" t="n">
        <v>16.11</v>
      </c>
      <c r="H137" s="27"/>
    </row>
    <row r="138" customFormat="false" ht="22.5" hidden="false" customHeight="false" outlineLevel="0" collapsed="false">
      <c r="A138" s="36"/>
      <c r="B138" s="37" t="s">
        <v>486</v>
      </c>
      <c r="C138" s="37" t="s">
        <v>487</v>
      </c>
      <c r="D138" s="38" t="s">
        <v>21</v>
      </c>
      <c r="E138" s="39" t="n">
        <v>0.1927</v>
      </c>
      <c r="F138" s="40" t="n">
        <v>10.88</v>
      </c>
      <c r="G138" s="40" t="n">
        <v>2.1</v>
      </c>
      <c r="H138" s="27"/>
    </row>
    <row r="139" customFormat="false" ht="22.5" hidden="false" customHeight="false" outlineLevel="0" collapsed="false">
      <c r="A139" s="36"/>
      <c r="B139" s="37" t="s">
        <v>402</v>
      </c>
      <c r="C139" s="37" t="s">
        <v>403</v>
      </c>
      <c r="D139" s="38" t="s">
        <v>72</v>
      </c>
      <c r="E139" s="39" t="n">
        <v>1.4165</v>
      </c>
      <c r="F139" s="40" t="n">
        <v>2.67</v>
      </c>
      <c r="G139" s="40" t="n">
        <v>3.78</v>
      </c>
      <c r="H139" s="27"/>
    </row>
    <row r="140" customFormat="false" ht="22.5" hidden="false" customHeight="false" outlineLevel="0" collapsed="false">
      <c r="A140" s="36"/>
      <c r="B140" s="37" t="s">
        <v>488</v>
      </c>
      <c r="C140" s="37" t="s">
        <v>489</v>
      </c>
      <c r="D140" s="38" t="s">
        <v>72</v>
      </c>
      <c r="E140" s="39" t="n">
        <v>3.4689</v>
      </c>
      <c r="F140" s="40" t="n">
        <v>3.9</v>
      </c>
      <c r="G140" s="40" t="n">
        <v>13.53</v>
      </c>
      <c r="H140" s="27"/>
    </row>
    <row r="141" customFormat="false" ht="22.5" hidden="false" customHeight="false" outlineLevel="0" collapsed="false">
      <c r="A141" s="36"/>
      <c r="B141" s="37" t="s">
        <v>490</v>
      </c>
      <c r="C141" s="37" t="s">
        <v>491</v>
      </c>
      <c r="D141" s="38" t="s">
        <v>72</v>
      </c>
      <c r="E141" s="39" t="n">
        <v>2.0235</v>
      </c>
      <c r="F141" s="40" t="n">
        <v>6.4</v>
      </c>
      <c r="G141" s="40" t="n">
        <v>12.95</v>
      </c>
      <c r="H141" s="27"/>
    </row>
    <row r="142" customFormat="false" ht="22.5" hidden="false" customHeight="false" outlineLevel="0" collapsed="false">
      <c r="A142" s="36"/>
      <c r="B142" s="37" t="s">
        <v>492</v>
      </c>
      <c r="C142" s="37" t="s">
        <v>493</v>
      </c>
      <c r="D142" s="38" t="s">
        <v>21</v>
      </c>
      <c r="E142" s="39" t="n">
        <v>0.1734</v>
      </c>
      <c r="F142" s="40" t="n">
        <v>9.31</v>
      </c>
      <c r="G142" s="40" t="n">
        <v>1.61</v>
      </c>
      <c r="H142" s="27"/>
    </row>
    <row r="143" customFormat="false" ht="22.5" hidden="false" customHeight="false" outlineLevel="0" collapsed="false">
      <c r="A143" s="36"/>
      <c r="B143" s="37" t="s">
        <v>494</v>
      </c>
      <c r="C143" s="37" t="s">
        <v>495</v>
      </c>
      <c r="D143" s="38" t="s">
        <v>21</v>
      </c>
      <c r="E143" s="39" t="n">
        <v>0.0578</v>
      </c>
      <c r="F143" s="40" t="n">
        <v>8.19</v>
      </c>
      <c r="G143" s="40" t="n">
        <v>0.47</v>
      </c>
      <c r="H143" s="27"/>
    </row>
    <row r="144" customFormat="false" ht="22.5" hidden="false" customHeight="false" outlineLevel="0" collapsed="false">
      <c r="A144" s="36"/>
      <c r="B144" s="37" t="s">
        <v>496</v>
      </c>
      <c r="C144" s="37" t="s">
        <v>497</v>
      </c>
      <c r="D144" s="38" t="s">
        <v>21</v>
      </c>
      <c r="E144" s="39" t="n">
        <v>0.0771</v>
      </c>
      <c r="F144" s="40" t="n">
        <v>23.6</v>
      </c>
      <c r="G144" s="40" t="n">
        <v>1.82</v>
      </c>
      <c r="H144" s="27"/>
    </row>
    <row r="145" customFormat="false" ht="22.5" hidden="false" customHeight="false" outlineLevel="0" collapsed="false">
      <c r="A145" s="36"/>
      <c r="B145" s="37" t="s">
        <v>498</v>
      </c>
      <c r="C145" s="37" t="s">
        <v>499</v>
      </c>
      <c r="D145" s="38" t="s">
        <v>21</v>
      </c>
      <c r="E145" s="39" t="n">
        <v>0.1542</v>
      </c>
      <c r="F145" s="40" t="n">
        <v>37.86</v>
      </c>
      <c r="G145" s="40" t="n">
        <v>5.84</v>
      </c>
      <c r="H145" s="27"/>
    </row>
    <row r="146" customFormat="false" ht="22.5" hidden="false" customHeight="false" outlineLevel="0" collapsed="false">
      <c r="A146" s="36"/>
      <c r="B146" s="37" t="s">
        <v>404</v>
      </c>
      <c r="C146" s="37" t="s">
        <v>405</v>
      </c>
      <c r="D146" s="38" t="s">
        <v>21</v>
      </c>
      <c r="E146" s="39" t="n">
        <v>0.1349</v>
      </c>
      <c r="F146" s="40" t="n">
        <v>39.49</v>
      </c>
      <c r="G146" s="40" t="n">
        <v>5.33</v>
      </c>
      <c r="H146" s="27"/>
    </row>
    <row r="147" customFormat="false" ht="33.75" hidden="false" customHeight="false" outlineLevel="0" collapsed="false">
      <c r="A147" s="36"/>
      <c r="B147" s="37" t="s">
        <v>406</v>
      </c>
      <c r="C147" s="37" t="s">
        <v>407</v>
      </c>
      <c r="D147" s="38" t="s">
        <v>49</v>
      </c>
      <c r="E147" s="39" t="n">
        <v>1.3621</v>
      </c>
      <c r="F147" s="40" t="n">
        <v>19.74</v>
      </c>
      <c r="G147" s="40" t="n">
        <v>26.89</v>
      </c>
      <c r="H147" s="27"/>
    </row>
    <row r="148" customFormat="false" ht="22.5" hidden="false" customHeight="false" outlineLevel="0" collapsed="false">
      <c r="A148" s="36"/>
      <c r="B148" s="37" t="s">
        <v>500</v>
      </c>
      <c r="C148" s="37" t="s">
        <v>501</v>
      </c>
      <c r="D148" s="38" t="s">
        <v>72</v>
      </c>
      <c r="E148" s="39" t="n">
        <v>0.1927</v>
      </c>
      <c r="F148" s="40" t="n">
        <v>15.72</v>
      </c>
      <c r="G148" s="40" t="n">
        <v>3.03</v>
      </c>
      <c r="H148" s="27"/>
    </row>
    <row r="149" customFormat="false" ht="15" hidden="false" customHeight="false" outlineLevel="0" collapsed="false">
      <c r="A149" s="36"/>
      <c r="B149" s="37" t="s">
        <v>408</v>
      </c>
      <c r="C149" s="37" t="s">
        <v>116</v>
      </c>
      <c r="D149" s="38" t="s">
        <v>91</v>
      </c>
      <c r="E149" s="39" t="n">
        <v>0.0233</v>
      </c>
      <c r="F149" s="40" t="n">
        <v>68.68</v>
      </c>
      <c r="G149" s="40" t="n">
        <v>1.6</v>
      </c>
      <c r="H149" s="27"/>
    </row>
    <row r="150" customFormat="false" ht="33.75" hidden="false" customHeight="false" outlineLevel="0" collapsed="false">
      <c r="A150" s="36"/>
      <c r="B150" s="37" t="s">
        <v>409</v>
      </c>
      <c r="C150" s="37" t="s">
        <v>410</v>
      </c>
      <c r="D150" s="38" t="s">
        <v>49</v>
      </c>
      <c r="E150" s="39" t="n">
        <v>1.3621</v>
      </c>
      <c r="F150" s="40" t="n">
        <v>60.31</v>
      </c>
      <c r="G150" s="40" t="n">
        <v>82.15</v>
      </c>
      <c r="H150" s="27"/>
    </row>
    <row r="151" customFormat="false" ht="33.75" hidden="false" customHeight="false" outlineLevel="0" collapsed="false">
      <c r="A151" s="36"/>
      <c r="B151" s="37" t="s">
        <v>411</v>
      </c>
      <c r="C151" s="37" t="s">
        <v>412</v>
      </c>
      <c r="D151" s="38" t="s">
        <v>49</v>
      </c>
      <c r="E151" s="39" t="n">
        <v>0.0289</v>
      </c>
      <c r="F151" s="40" t="n">
        <v>787.87</v>
      </c>
      <c r="G151" s="40" t="n">
        <v>22.77</v>
      </c>
      <c r="H151" s="27"/>
    </row>
    <row r="152" customFormat="false" ht="22.5" hidden="false" customHeight="false" outlineLevel="0" collapsed="false">
      <c r="A152" s="36"/>
      <c r="B152" s="37" t="s">
        <v>413</v>
      </c>
      <c r="C152" s="37" t="s">
        <v>414</v>
      </c>
      <c r="D152" s="38" t="s">
        <v>49</v>
      </c>
      <c r="E152" s="39" t="n">
        <v>0.0054</v>
      </c>
      <c r="F152" s="40" t="n">
        <v>15.13</v>
      </c>
      <c r="G152" s="40" t="n">
        <v>0.08</v>
      </c>
      <c r="H152" s="27"/>
    </row>
    <row r="153" customFormat="false" ht="22.5" hidden="false" customHeight="false" outlineLevel="0" collapsed="false">
      <c r="A153" s="36"/>
      <c r="B153" s="37" t="s">
        <v>415</v>
      </c>
      <c r="C153" s="37" t="s">
        <v>416</v>
      </c>
      <c r="D153" s="38" t="s">
        <v>49</v>
      </c>
      <c r="E153" s="39" t="n">
        <v>1.3559</v>
      </c>
      <c r="F153" s="40" t="n">
        <v>25.22</v>
      </c>
      <c r="G153" s="40" t="n">
        <v>34.2</v>
      </c>
      <c r="H153" s="27"/>
    </row>
    <row r="154" customFormat="false" ht="22.5" hidden="false" customHeight="false" outlineLevel="0" collapsed="false">
      <c r="A154" s="36"/>
      <c r="B154" s="37" t="s">
        <v>417</v>
      </c>
      <c r="C154" s="37" t="s">
        <v>418</v>
      </c>
      <c r="D154" s="38" t="s">
        <v>21</v>
      </c>
      <c r="E154" s="39" t="n">
        <v>0.2891</v>
      </c>
      <c r="F154" s="40" t="n">
        <v>20.43</v>
      </c>
      <c r="G154" s="40" t="n">
        <v>5.91</v>
      </c>
      <c r="H154" s="27"/>
    </row>
    <row r="155" customFormat="false" ht="22.5" hidden="false" customHeight="false" outlineLevel="0" collapsed="false">
      <c r="A155" s="36"/>
      <c r="B155" s="37" t="s">
        <v>502</v>
      </c>
      <c r="C155" s="37" t="s">
        <v>503</v>
      </c>
      <c r="D155" s="38" t="s">
        <v>21</v>
      </c>
      <c r="E155" s="39" t="n">
        <v>0.1349</v>
      </c>
      <c r="F155" s="40" t="n">
        <v>13.11</v>
      </c>
      <c r="G155" s="40" t="n">
        <v>1.77</v>
      </c>
      <c r="H155" s="27"/>
    </row>
    <row r="156" customFormat="false" ht="15" hidden="false" customHeight="false" outlineLevel="0" collapsed="false">
      <c r="A156" s="36"/>
      <c r="B156" s="37" t="s">
        <v>504</v>
      </c>
      <c r="C156" s="37" t="s">
        <v>252</v>
      </c>
      <c r="D156" s="38" t="s">
        <v>21</v>
      </c>
      <c r="E156" s="39" t="n">
        <v>0.0385</v>
      </c>
      <c r="F156" s="40" t="n">
        <v>126.63</v>
      </c>
      <c r="G156" s="40" t="n">
        <v>4.88</v>
      </c>
      <c r="H156" s="27"/>
    </row>
    <row r="157" customFormat="false" ht="15" hidden="false" customHeight="false" outlineLevel="0" collapsed="false">
      <c r="A157" s="36"/>
      <c r="B157" s="37" t="s">
        <v>419</v>
      </c>
      <c r="C157" s="37" t="s">
        <v>120</v>
      </c>
      <c r="D157" s="38" t="s">
        <v>91</v>
      </c>
      <c r="E157" s="39" t="n">
        <v>0.006</v>
      </c>
      <c r="F157" s="40" t="n">
        <v>41.64</v>
      </c>
      <c r="G157" s="40" t="n">
        <v>0.25</v>
      </c>
      <c r="H157" s="27"/>
    </row>
    <row r="158" customFormat="false" ht="22.5" hidden="false" customHeight="false" outlineLevel="0" collapsed="false">
      <c r="A158" s="36"/>
      <c r="B158" s="37" t="s">
        <v>420</v>
      </c>
      <c r="C158" s="37" t="s">
        <v>421</v>
      </c>
      <c r="D158" s="38" t="s">
        <v>21</v>
      </c>
      <c r="E158" s="39" t="n">
        <v>0.1156</v>
      </c>
      <c r="F158" s="40" t="n">
        <v>214.29</v>
      </c>
      <c r="G158" s="40" t="n">
        <v>24.77</v>
      </c>
      <c r="H158" s="27"/>
    </row>
    <row r="159" customFormat="false" ht="22.5" hidden="false" customHeight="false" outlineLevel="0" collapsed="false">
      <c r="A159" s="36"/>
      <c r="B159" s="37" t="s">
        <v>505</v>
      </c>
      <c r="C159" s="37" t="s">
        <v>506</v>
      </c>
      <c r="D159" s="38" t="s">
        <v>21</v>
      </c>
      <c r="E159" s="39" t="n">
        <v>0.0771</v>
      </c>
      <c r="F159" s="40" t="n">
        <v>191.5</v>
      </c>
      <c r="G159" s="40" t="n">
        <v>14.76</v>
      </c>
      <c r="H159" s="27"/>
    </row>
    <row r="160" customFormat="false" ht="22.5" hidden="false" customHeight="false" outlineLevel="0" collapsed="false">
      <c r="A160" s="36"/>
      <c r="B160" s="37" t="s">
        <v>507</v>
      </c>
      <c r="C160" s="37" t="s">
        <v>508</v>
      </c>
      <c r="D160" s="38" t="s">
        <v>21</v>
      </c>
      <c r="E160" s="39" t="n">
        <v>0.0385</v>
      </c>
      <c r="F160" s="40" t="n">
        <v>27.25</v>
      </c>
      <c r="G160" s="40" t="n">
        <v>1.05</v>
      </c>
      <c r="H160" s="27"/>
    </row>
    <row r="161" customFormat="false" ht="22.5" hidden="false" customHeight="false" outlineLevel="0" collapsed="false">
      <c r="A161" s="36"/>
      <c r="B161" s="37" t="s">
        <v>509</v>
      </c>
      <c r="C161" s="37" t="s">
        <v>510</v>
      </c>
      <c r="D161" s="38" t="s">
        <v>21</v>
      </c>
      <c r="E161" s="39" t="n">
        <v>0.0385</v>
      </c>
      <c r="F161" s="40" t="n">
        <v>29.98</v>
      </c>
      <c r="G161" s="40" t="n">
        <v>1.15</v>
      </c>
      <c r="H161" s="27"/>
    </row>
    <row r="162" customFormat="false" ht="22.5" hidden="false" customHeight="false" outlineLevel="0" collapsed="false">
      <c r="A162" s="36"/>
      <c r="B162" s="37" t="s">
        <v>511</v>
      </c>
      <c r="C162" s="37" t="s">
        <v>512</v>
      </c>
      <c r="D162" s="38" t="s">
        <v>21</v>
      </c>
      <c r="E162" s="39" t="n">
        <v>0.0385</v>
      </c>
      <c r="F162" s="40" t="n">
        <v>152.78</v>
      </c>
      <c r="G162" s="40" t="n">
        <v>5.88</v>
      </c>
      <c r="H162" s="27"/>
    </row>
    <row r="163" customFormat="false" ht="22.5" hidden="false" customHeight="false" outlineLevel="0" collapsed="false">
      <c r="A163" s="36"/>
      <c r="B163" s="37" t="s">
        <v>513</v>
      </c>
      <c r="C163" s="37" t="s">
        <v>514</v>
      </c>
      <c r="D163" s="38" t="s">
        <v>21</v>
      </c>
      <c r="E163" s="39" t="n">
        <v>0.0193</v>
      </c>
      <c r="F163" s="40" t="n">
        <v>400.7</v>
      </c>
      <c r="G163" s="40" t="n">
        <v>7.73</v>
      </c>
      <c r="H163" s="27"/>
    </row>
    <row r="164" customFormat="false" ht="22.5" hidden="false" customHeight="false" outlineLevel="0" collapsed="false">
      <c r="A164" s="36"/>
      <c r="B164" s="37" t="s">
        <v>515</v>
      </c>
      <c r="C164" s="37" t="s">
        <v>516</v>
      </c>
      <c r="D164" s="38" t="s">
        <v>72</v>
      </c>
      <c r="E164" s="39" t="n">
        <v>0.6167</v>
      </c>
      <c r="F164" s="40" t="n">
        <v>8.86</v>
      </c>
      <c r="G164" s="40" t="n">
        <v>5.46</v>
      </c>
      <c r="H164" s="27"/>
    </row>
    <row r="165" customFormat="false" ht="22.5" hidden="false" customHeight="false" outlineLevel="0" collapsed="false">
      <c r="A165" s="36"/>
      <c r="B165" s="37" t="s">
        <v>422</v>
      </c>
      <c r="C165" s="37" t="s">
        <v>423</v>
      </c>
      <c r="D165" s="38" t="s">
        <v>49</v>
      </c>
      <c r="E165" s="39" t="n">
        <v>0.2979</v>
      </c>
      <c r="F165" s="40" t="n">
        <v>113</v>
      </c>
      <c r="G165" s="40" t="n">
        <v>33.66</v>
      </c>
      <c r="H165" s="27"/>
    </row>
    <row r="166" customFormat="false" ht="22.5" hidden="false" customHeight="false" outlineLevel="0" collapsed="false">
      <c r="A166" s="36"/>
      <c r="B166" s="37" t="s">
        <v>424</v>
      </c>
      <c r="C166" s="37" t="s">
        <v>425</v>
      </c>
      <c r="D166" s="38" t="s">
        <v>49</v>
      </c>
      <c r="E166" s="39" t="n">
        <v>0.3429</v>
      </c>
      <c r="F166" s="40" t="n">
        <v>115.68</v>
      </c>
      <c r="G166" s="40" t="n">
        <v>39.67</v>
      </c>
      <c r="H166" s="27"/>
    </row>
    <row r="167" customFormat="false" ht="22.5" hidden="false" customHeight="false" outlineLevel="0" collapsed="false">
      <c r="A167" s="36"/>
      <c r="B167" s="37" t="s">
        <v>517</v>
      </c>
      <c r="C167" s="37" t="s">
        <v>518</v>
      </c>
      <c r="D167" s="38" t="s">
        <v>49</v>
      </c>
      <c r="E167" s="39" t="n">
        <v>0.1581</v>
      </c>
      <c r="F167" s="40" t="n">
        <v>97.42</v>
      </c>
      <c r="G167" s="40" t="n">
        <v>15.4</v>
      </c>
      <c r="H167" s="27"/>
    </row>
    <row r="168" customFormat="false" ht="22.5" hidden="false" customHeight="false" outlineLevel="0" collapsed="false">
      <c r="A168" s="36"/>
      <c r="B168" s="37" t="s">
        <v>519</v>
      </c>
      <c r="C168" s="37" t="s">
        <v>520</v>
      </c>
      <c r="D168" s="38" t="s">
        <v>49</v>
      </c>
      <c r="E168" s="39" t="n">
        <v>0.182</v>
      </c>
      <c r="F168" s="40" t="n">
        <v>99.34</v>
      </c>
      <c r="G168" s="40" t="n">
        <v>18.08</v>
      </c>
      <c r="H168" s="27"/>
    </row>
    <row r="169" customFormat="false" ht="22.5" hidden="false" customHeight="false" outlineLevel="0" collapsed="false">
      <c r="A169" s="36"/>
      <c r="B169" s="37" t="s">
        <v>426</v>
      </c>
      <c r="C169" s="37" t="s">
        <v>427</v>
      </c>
      <c r="D169" s="38" t="s">
        <v>49</v>
      </c>
      <c r="E169" s="39" t="n">
        <v>0.4654</v>
      </c>
      <c r="F169" s="40" t="n">
        <v>138.79</v>
      </c>
      <c r="G169" s="40" t="n">
        <v>64.59</v>
      </c>
      <c r="H169" s="27"/>
    </row>
    <row r="170" customFormat="false" ht="22.5" hidden="false" customHeight="false" outlineLevel="0" collapsed="false">
      <c r="A170" s="36"/>
      <c r="B170" s="37" t="s">
        <v>428</v>
      </c>
      <c r="C170" s="37" t="s">
        <v>429</v>
      </c>
      <c r="D170" s="38" t="s">
        <v>49</v>
      </c>
      <c r="E170" s="39" t="n">
        <v>0.3629</v>
      </c>
      <c r="F170" s="40" t="n">
        <v>181.68</v>
      </c>
      <c r="G170" s="40" t="n">
        <v>65.93</v>
      </c>
      <c r="H170" s="27"/>
    </row>
    <row r="171" customFormat="false" ht="22.5" hidden="false" customHeight="false" outlineLevel="0" collapsed="false">
      <c r="A171" s="36"/>
      <c r="B171" s="37" t="s">
        <v>521</v>
      </c>
      <c r="C171" s="37" t="s">
        <v>522</v>
      </c>
      <c r="D171" s="38" t="s">
        <v>49</v>
      </c>
      <c r="E171" s="39" t="n">
        <v>0.247</v>
      </c>
      <c r="F171" s="40" t="n">
        <v>117.09</v>
      </c>
      <c r="G171" s="40" t="n">
        <v>28.92</v>
      </c>
      <c r="H171" s="27"/>
    </row>
    <row r="172" customFormat="false" ht="22.5" hidden="false" customHeight="false" outlineLevel="0" collapsed="false">
      <c r="A172" s="36"/>
      <c r="B172" s="37" t="s">
        <v>523</v>
      </c>
      <c r="C172" s="37" t="s">
        <v>524</v>
      </c>
      <c r="D172" s="38" t="s">
        <v>49</v>
      </c>
      <c r="E172" s="39" t="n">
        <v>0.1926</v>
      </c>
      <c r="F172" s="40" t="n">
        <v>150.45</v>
      </c>
      <c r="G172" s="40" t="n">
        <v>28.98</v>
      </c>
      <c r="H172" s="27"/>
    </row>
    <row r="173" customFormat="false" ht="22.5" hidden="false" customHeight="false" outlineLevel="0" collapsed="false">
      <c r="A173" s="36"/>
      <c r="B173" s="37" t="s">
        <v>525</v>
      </c>
      <c r="C173" s="37" t="s">
        <v>526</v>
      </c>
      <c r="D173" s="38" t="s">
        <v>21</v>
      </c>
      <c r="E173" s="39" t="n">
        <v>0.0193</v>
      </c>
      <c r="F173" s="40" t="n">
        <v>38.89</v>
      </c>
      <c r="G173" s="40" t="n">
        <v>0.75</v>
      </c>
      <c r="H173" s="27"/>
    </row>
    <row r="174" customFormat="false" ht="45" hidden="false" customHeight="false" outlineLevel="0" collapsed="false">
      <c r="A174" s="36"/>
      <c r="B174" s="37" t="s">
        <v>527</v>
      </c>
      <c r="C174" s="37" t="s">
        <v>528</v>
      </c>
      <c r="D174" s="38" t="s">
        <v>49</v>
      </c>
      <c r="E174" s="39" t="n">
        <v>0.0964</v>
      </c>
      <c r="F174" s="40" t="n">
        <v>666.22</v>
      </c>
      <c r="G174" s="40" t="n">
        <v>64.22</v>
      </c>
      <c r="H174" s="27"/>
    </row>
    <row r="175" customFormat="false" ht="22.5" hidden="false" customHeight="false" outlineLevel="0" collapsed="false">
      <c r="A175" s="36"/>
      <c r="B175" s="37" t="s">
        <v>430</v>
      </c>
      <c r="C175" s="37" t="s">
        <v>431</v>
      </c>
      <c r="D175" s="38" t="s">
        <v>91</v>
      </c>
      <c r="E175" s="39" t="n">
        <v>0.0239</v>
      </c>
      <c r="F175" s="40" t="n">
        <v>814</v>
      </c>
      <c r="G175" s="40" t="n">
        <v>19.45</v>
      </c>
      <c r="H175" s="27"/>
    </row>
    <row r="176" customFormat="false" ht="33.75" hidden="false" customHeight="false" outlineLevel="0" collapsed="false">
      <c r="A176" s="36"/>
      <c r="B176" s="37" t="s">
        <v>529</v>
      </c>
      <c r="C176" s="37" t="s">
        <v>530</v>
      </c>
      <c r="D176" s="38" t="s">
        <v>21</v>
      </c>
      <c r="E176" s="39" t="n">
        <v>0.0193</v>
      </c>
      <c r="F176" s="40" t="n">
        <v>424.02</v>
      </c>
      <c r="G176" s="40" t="n">
        <v>8.18</v>
      </c>
      <c r="H176" s="27"/>
    </row>
    <row r="177" customFormat="false" ht="22.5" hidden="false" customHeight="false" outlineLevel="0" collapsed="false">
      <c r="A177" s="36"/>
      <c r="B177" s="37" t="s">
        <v>531</v>
      </c>
      <c r="C177" s="37" t="s">
        <v>532</v>
      </c>
      <c r="D177" s="38" t="s">
        <v>21</v>
      </c>
      <c r="E177" s="39" t="n">
        <v>0.1734</v>
      </c>
      <c r="F177" s="40" t="n">
        <v>25.78</v>
      </c>
      <c r="G177" s="40" t="n">
        <v>4.47</v>
      </c>
      <c r="H177" s="27"/>
    </row>
    <row r="178" customFormat="false" ht="33.75" hidden="false" customHeight="false" outlineLevel="0" collapsed="false">
      <c r="A178" s="36"/>
      <c r="B178" s="37" t="s">
        <v>533</v>
      </c>
      <c r="C178" s="37" t="s">
        <v>534</v>
      </c>
      <c r="D178" s="38" t="s">
        <v>49</v>
      </c>
      <c r="E178" s="39" t="n">
        <v>0.1023</v>
      </c>
      <c r="F178" s="40" t="n">
        <v>72.88</v>
      </c>
      <c r="G178" s="40" t="n">
        <v>7.46</v>
      </c>
      <c r="H178" s="27"/>
    </row>
    <row r="179" customFormat="false" ht="15" hidden="false" customHeight="false" outlineLevel="0" collapsed="false">
      <c r="A179" s="36"/>
      <c r="B179" s="36"/>
      <c r="C179" s="36"/>
      <c r="D179" s="36"/>
      <c r="E179" s="41"/>
      <c r="F179" s="36"/>
      <c r="G179" s="42" t="n">
        <v>1017.2</v>
      </c>
      <c r="H179" s="27"/>
    </row>
    <row r="180" customFormat="false" ht="22.5" hidden="false" customHeight="false" outlineLevel="0" collapsed="false">
      <c r="A180" s="31" t="s">
        <v>78</v>
      </c>
      <c r="B180" s="31" t="n">
        <v>93210</v>
      </c>
      <c r="C180" s="31" t="s">
        <v>79</v>
      </c>
      <c r="D180" s="32" t="s">
        <v>49</v>
      </c>
      <c r="E180" s="33"/>
      <c r="F180" s="34"/>
      <c r="G180" s="34"/>
      <c r="H180" s="27"/>
    </row>
    <row r="181" customFormat="false" ht="33.75" hidden="false" customHeight="false" outlineLevel="0" collapsed="false">
      <c r="A181" s="36"/>
      <c r="B181" s="37" t="s">
        <v>432</v>
      </c>
      <c r="C181" s="37" t="s">
        <v>433</v>
      </c>
      <c r="D181" s="38" t="s">
        <v>434</v>
      </c>
      <c r="E181" s="39" t="n">
        <v>0.0268</v>
      </c>
      <c r="F181" s="40" t="n">
        <v>62.63</v>
      </c>
      <c r="G181" s="40" t="n">
        <v>1.68</v>
      </c>
      <c r="H181" s="27"/>
    </row>
    <row r="182" customFormat="false" ht="15" hidden="false" customHeight="false" outlineLevel="0" collapsed="false">
      <c r="A182" s="36"/>
      <c r="B182" s="37" t="s">
        <v>437</v>
      </c>
      <c r="C182" s="37" t="s">
        <v>438</v>
      </c>
      <c r="D182" s="38" t="s">
        <v>21</v>
      </c>
      <c r="E182" s="39" t="n">
        <v>0.0268</v>
      </c>
      <c r="F182" s="40" t="n">
        <v>258.12</v>
      </c>
      <c r="G182" s="40" t="n">
        <v>6.92</v>
      </c>
      <c r="H182" s="27"/>
    </row>
    <row r="183" customFormat="false" ht="15" hidden="false" customHeight="false" outlineLevel="0" collapsed="false">
      <c r="A183" s="36"/>
      <c r="B183" s="37" t="s">
        <v>439</v>
      </c>
      <c r="C183" s="37" t="s">
        <v>440</v>
      </c>
      <c r="D183" s="38" t="s">
        <v>21</v>
      </c>
      <c r="E183" s="39" t="n">
        <v>0.0268</v>
      </c>
      <c r="F183" s="40" t="n">
        <v>249.61</v>
      </c>
      <c r="G183" s="40" t="n">
        <v>6.69</v>
      </c>
      <c r="H183" s="27"/>
    </row>
    <row r="184" customFormat="false" ht="22.5" hidden="false" customHeight="false" outlineLevel="0" collapsed="false">
      <c r="A184" s="36"/>
      <c r="B184" s="37" t="s">
        <v>441</v>
      </c>
      <c r="C184" s="37" t="s">
        <v>442</v>
      </c>
      <c r="D184" s="38" t="s">
        <v>49</v>
      </c>
      <c r="E184" s="39" t="n">
        <v>1</v>
      </c>
      <c r="F184" s="40" t="n">
        <v>86.78</v>
      </c>
      <c r="G184" s="40" t="n">
        <v>86.78</v>
      </c>
      <c r="H184" s="27"/>
    </row>
    <row r="185" customFormat="false" ht="22.5" hidden="false" customHeight="false" outlineLevel="0" collapsed="false">
      <c r="A185" s="36"/>
      <c r="B185" s="37" t="s">
        <v>535</v>
      </c>
      <c r="C185" s="37" t="s">
        <v>536</v>
      </c>
      <c r="D185" s="38" t="s">
        <v>72</v>
      </c>
      <c r="E185" s="39" t="n">
        <v>1.2782</v>
      </c>
      <c r="F185" s="40" t="n">
        <v>2.87</v>
      </c>
      <c r="G185" s="40" t="n">
        <v>3.67</v>
      </c>
      <c r="H185" s="27"/>
    </row>
    <row r="186" customFormat="false" ht="33.75" hidden="false" customHeight="false" outlineLevel="0" collapsed="false">
      <c r="A186" s="36"/>
      <c r="B186" s="37" t="s">
        <v>445</v>
      </c>
      <c r="C186" s="37" t="s">
        <v>446</v>
      </c>
      <c r="D186" s="38" t="s">
        <v>21</v>
      </c>
      <c r="E186" s="39" t="n">
        <v>0.0268</v>
      </c>
      <c r="F186" s="40" t="n">
        <v>329.41</v>
      </c>
      <c r="G186" s="40" t="n">
        <v>8.83</v>
      </c>
      <c r="H186" s="27"/>
    </row>
    <row r="187" customFormat="false" ht="33.75" hidden="false" customHeight="false" outlineLevel="0" collapsed="false">
      <c r="A187" s="36"/>
      <c r="B187" s="37" t="s">
        <v>447</v>
      </c>
      <c r="C187" s="37" t="s">
        <v>200</v>
      </c>
      <c r="D187" s="38" t="s">
        <v>21</v>
      </c>
      <c r="E187" s="39" t="n">
        <v>0.0268</v>
      </c>
      <c r="F187" s="40" t="n">
        <v>285.55</v>
      </c>
      <c r="G187" s="40" t="n">
        <v>7.65</v>
      </c>
      <c r="H187" s="27"/>
    </row>
    <row r="188" customFormat="false" ht="15" hidden="false" customHeight="false" outlineLevel="0" collapsed="false">
      <c r="A188" s="36"/>
      <c r="B188" s="37" t="s">
        <v>346</v>
      </c>
      <c r="C188" s="37" t="s">
        <v>347</v>
      </c>
      <c r="D188" s="38" t="s">
        <v>316</v>
      </c>
      <c r="E188" s="39" t="n">
        <v>1.1155</v>
      </c>
      <c r="F188" s="40" t="n">
        <v>21.79</v>
      </c>
      <c r="G188" s="40" t="n">
        <v>24.31</v>
      </c>
      <c r="H188" s="27"/>
    </row>
    <row r="189" customFormat="false" ht="22.5" hidden="false" customHeight="false" outlineLevel="0" collapsed="false">
      <c r="A189" s="36"/>
      <c r="B189" s="37" t="s">
        <v>389</v>
      </c>
      <c r="C189" s="37" t="s">
        <v>274</v>
      </c>
      <c r="D189" s="38" t="s">
        <v>49</v>
      </c>
      <c r="E189" s="39" t="n">
        <v>1.4293</v>
      </c>
      <c r="F189" s="40" t="n">
        <v>13.06</v>
      </c>
      <c r="G189" s="40" t="n">
        <v>18.67</v>
      </c>
      <c r="H189" s="27"/>
    </row>
    <row r="190" customFormat="false" ht="22.5" hidden="false" customHeight="false" outlineLevel="0" collapsed="false">
      <c r="A190" s="36"/>
      <c r="B190" s="37" t="s">
        <v>458</v>
      </c>
      <c r="C190" s="37" t="s">
        <v>459</v>
      </c>
      <c r="D190" s="38" t="s">
        <v>72</v>
      </c>
      <c r="E190" s="39" t="n">
        <v>0.0886</v>
      </c>
      <c r="F190" s="40" t="n">
        <v>17.91</v>
      </c>
      <c r="G190" s="40" t="n">
        <v>1.59</v>
      </c>
      <c r="H190" s="27"/>
    </row>
    <row r="191" customFormat="false" ht="22.5" hidden="false" customHeight="false" outlineLevel="0" collapsed="false">
      <c r="A191" s="36"/>
      <c r="B191" s="37" t="s">
        <v>462</v>
      </c>
      <c r="C191" s="37" t="s">
        <v>463</v>
      </c>
      <c r="D191" s="38" t="s">
        <v>72</v>
      </c>
      <c r="E191" s="39" t="n">
        <v>0.1423</v>
      </c>
      <c r="F191" s="40" t="n">
        <v>51.25</v>
      </c>
      <c r="G191" s="40" t="n">
        <v>7.29</v>
      </c>
      <c r="H191" s="27"/>
    </row>
    <row r="192" customFormat="false" ht="33.75" hidden="false" customHeight="false" outlineLevel="0" collapsed="false">
      <c r="A192" s="36"/>
      <c r="B192" s="37" t="s">
        <v>464</v>
      </c>
      <c r="C192" s="37" t="s">
        <v>465</v>
      </c>
      <c r="D192" s="38" t="s">
        <v>21</v>
      </c>
      <c r="E192" s="39" t="n">
        <v>0.0537</v>
      </c>
      <c r="F192" s="40" t="n">
        <v>9.34</v>
      </c>
      <c r="G192" s="40" t="n">
        <v>0.5</v>
      </c>
      <c r="H192" s="27"/>
    </row>
    <row r="193" customFormat="false" ht="33.75" hidden="false" customHeight="false" outlineLevel="0" collapsed="false">
      <c r="A193" s="36"/>
      <c r="B193" s="37" t="s">
        <v>476</v>
      </c>
      <c r="C193" s="37" t="s">
        <v>477</v>
      </c>
      <c r="D193" s="38" t="s">
        <v>21</v>
      </c>
      <c r="E193" s="39" t="n">
        <v>0.0537</v>
      </c>
      <c r="F193" s="40" t="n">
        <v>123.33</v>
      </c>
      <c r="G193" s="40" t="n">
        <v>6.62</v>
      </c>
      <c r="H193" s="27"/>
    </row>
    <row r="194" customFormat="false" ht="22.5" hidden="false" customHeight="false" outlineLevel="0" collapsed="false">
      <c r="A194" s="36"/>
      <c r="B194" s="37" t="s">
        <v>484</v>
      </c>
      <c r="C194" s="37" t="s">
        <v>485</v>
      </c>
      <c r="D194" s="38" t="s">
        <v>21</v>
      </c>
      <c r="E194" s="39" t="n">
        <v>0.0268</v>
      </c>
      <c r="F194" s="40" t="n">
        <v>315.86</v>
      </c>
      <c r="G194" s="40" t="n">
        <v>8.47</v>
      </c>
      <c r="H194" s="27"/>
    </row>
    <row r="195" customFormat="false" ht="33.75" hidden="false" customHeight="false" outlineLevel="0" collapsed="false">
      <c r="A195" s="36"/>
      <c r="B195" s="37" t="s">
        <v>390</v>
      </c>
      <c r="C195" s="37" t="s">
        <v>391</v>
      </c>
      <c r="D195" s="38" t="s">
        <v>72</v>
      </c>
      <c r="E195" s="39" t="n">
        <v>0.3221</v>
      </c>
      <c r="F195" s="40" t="n">
        <v>3.02</v>
      </c>
      <c r="G195" s="40" t="n">
        <v>0.97</v>
      </c>
      <c r="H195" s="27"/>
    </row>
    <row r="196" customFormat="false" ht="22.5" hidden="false" customHeight="false" outlineLevel="0" collapsed="false">
      <c r="A196" s="36"/>
      <c r="B196" s="37" t="s">
        <v>392</v>
      </c>
      <c r="C196" s="37" t="s">
        <v>393</v>
      </c>
      <c r="D196" s="38" t="s">
        <v>72</v>
      </c>
      <c r="E196" s="39" t="n">
        <v>0.5369</v>
      </c>
      <c r="F196" s="40" t="n">
        <v>1.53</v>
      </c>
      <c r="G196" s="40" t="n">
        <v>0.82</v>
      </c>
      <c r="H196" s="27"/>
    </row>
    <row r="197" customFormat="false" ht="22.5" hidden="false" customHeight="false" outlineLevel="0" collapsed="false">
      <c r="A197" s="36"/>
      <c r="B197" s="37" t="s">
        <v>398</v>
      </c>
      <c r="C197" s="37" t="s">
        <v>399</v>
      </c>
      <c r="D197" s="38" t="s">
        <v>72</v>
      </c>
      <c r="E197" s="39" t="n">
        <v>0.3221</v>
      </c>
      <c r="F197" s="40" t="n">
        <v>8.84</v>
      </c>
      <c r="G197" s="40" t="n">
        <v>2.85</v>
      </c>
      <c r="H197" s="27"/>
    </row>
    <row r="198" customFormat="false" ht="22.5" hidden="false" customHeight="false" outlineLevel="0" collapsed="false">
      <c r="A198" s="36"/>
      <c r="B198" s="37" t="s">
        <v>400</v>
      </c>
      <c r="C198" s="37" t="s">
        <v>401</v>
      </c>
      <c r="D198" s="38" t="s">
        <v>72</v>
      </c>
      <c r="E198" s="39" t="n">
        <v>0.5369</v>
      </c>
      <c r="F198" s="40" t="n">
        <v>9.29</v>
      </c>
      <c r="G198" s="40" t="n">
        <v>4.99</v>
      </c>
      <c r="H198" s="27"/>
    </row>
    <row r="199" customFormat="false" ht="22.5" hidden="false" customHeight="false" outlineLevel="0" collapsed="false">
      <c r="A199" s="36"/>
      <c r="B199" s="37" t="s">
        <v>486</v>
      </c>
      <c r="C199" s="37" t="s">
        <v>487</v>
      </c>
      <c r="D199" s="38" t="s">
        <v>21</v>
      </c>
      <c r="E199" s="39" t="n">
        <v>0.1074</v>
      </c>
      <c r="F199" s="40" t="n">
        <v>10.88</v>
      </c>
      <c r="G199" s="40" t="n">
        <v>1.17</v>
      </c>
      <c r="H199" s="27"/>
    </row>
    <row r="200" customFormat="false" ht="22.5" hidden="false" customHeight="false" outlineLevel="0" collapsed="false">
      <c r="A200" s="36"/>
      <c r="B200" s="37" t="s">
        <v>402</v>
      </c>
      <c r="C200" s="37" t="s">
        <v>403</v>
      </c>
      <c r="D200" s="38" t="s">
        <v>72</v>
      </c>
      <c r="E200" s="39" t="n">
        <v>0.8591</v>
      </c>
      <c r="F200" s="40" t="n">
        <v>2.67</v>
      </c>
      <c r="G200" s="40" t="n">
        <v>2.29</v>
      </c>
      <c r="H200" s="27"/>
    </row>
    <row r="201" customFormat="false" ht="22.5" hidden="false" customHeight="false" outlineLevel="0" collapsed="false">
      <c r="A201" s="36"/>
      <c r="B201" s="37" t="s">
        <v>488</v>
      </c>
      <c r="C201" s="37" t="s">
        <v>489</v>
      </c>
      <c r="D201" s="38" t="s">
        <v>72</v>
      </c>
      <c r="E201" s="39" t="n">
        <v>2.5503</v>
      </c>
      <c r="F201" s="40" t="n">
        <v>3.9</v>
      </c>
      <c r="G201" s="40" t="n">
        <v>9.95</v>
      </c>
      <c r="H201" s="27"/>
    </row>
    <row r="202" customFormat="false" ht="22.5" hidden="false" customHeight="false" outlineLevel="0" collapsed="false">
      <c r="A202" s="36"/>
      <c r="B202" s="37" t="s">
        <v>492</v>
      </c>
      <c r="C202" s="37" t="s">
        <v>493</v>
      </c>
      <c r="D202" s="38" t="s">
        <v>21</v>
      </c>
      <c r="E202" s="39" t="n">
        <v>0.1611</v>
      </c>
      <c r="F202" s="40" t="n">
        <v>9.31</v>
      </c>
      <c r="G202" s="40" t="n">
        <v>1.5</v>
      </c>
      <c r="H202" s="27"/>
    </row>
    <row r="203" customFormat="false" ht="22.5" hidden="false" customHeight="false" outlineLevel="0" collapsed="false">
      <c r="A203" s="36"/>
      <c r="B203" s="37" t="s">
        <v>496</v>
      </c>
      <c r="C203" s="37" t="s">
        <v>497</v>
      </c>
      <c r="D203" s="38" t="s">
        <v>21</v>
      </c>
      <c r="E203" s="39" t="n">
        <v>0.0268</v>
      </c>
      <c r="F203" s="40" t="n">
        <v>23.6</v>
      </c>
      <c r="G203" s="40" t="n">
        <v>0.63</v>
      </c>
      <c r="H203" s="27"/>
    </row>
    <row r="204" customFormat="false" ht="22.5" hidden="false" customHeight="false" outlineLevel="0" collapsed="false">
      <c r="A204" s="36"/>
      <c r="B204" s="37" t="s">
        <v>498</v>
      </c>
      <c r="C204" s="37" t="s">
        <v>499</v>
      </c>
      <c r="D204" s="38" t="s">
        <v>21</v>
      </c>
      <c r="E204" s="39" t="n">
        <v>0.1342</v>
      </c>
      <c r="F204" s="40" t="n">
        <v>37.86</v>
      </c>
      <c r="G204" s="40" t="n">
        <v>5.08</v>
      </c>
      <c r="H204" s="27"/>
    </row>
    <row r="205" customFormat="false" ht="22.5" hidden="false" customHeight="false" outlineLevel="0" collapsed="false">
      <c r="A205" s="36"/>
      <c r="B205" s="37" t="s">
        <v>404</v>
      </c>
      <c r="C205" s="37" t="s">
        <v>405</v>
      </c>
      <c r="D205" s="38" t="s">
        <v>21</v>
      </c>
      <c r="E205" s="39" t="n">
        <v>0.0268</v>
      </c>
      <c r="F205" s="40" t="n">
        <v>39.49</v>
      </c>
      <c r="G205" s="40" t="n">
        <v>1.06</v>
      </c>
      <c r="H205" s="27"/>
    </row>
    <row r="206" customFormat="false" ht="33.75" hidden="false" customHeight="false" outlineLevel="0" collapsed="false">
      <c r="A206" s="36"/>
      <c r="B206" s="37" t="s">
        <v>406</v>
      </c>
      <c r="C206" s="37" t="s">
        <v>407</v>
      </c>
      <c r="D206" s="38" t="s">
        <v>49</v>
      </c>
      <c r="E206" s="39" t="n">
        <v>1.451</v>
      </c>
      <c r="F206" s="40" t="n">
        <v>19.74</v>
      </c>
      <c r="G206" s="40" t="n">
        <v>28.64</v>
      </c>
      <c r="H206" s="27"/>
    </row>
    <row r="207" customFormat="false" ht="15" hidden="false" customHeight="false" outlineLevel="0" collapsed="false">
      <c r="A207" s="36"/>
      <c r="B207" s="37" t="s">
        <v>408</v>
      </c>
      <c r="C207" s="37" t="s">
        <v>116</v>
      </c>
      <c r="D207" s="38" t="s">
        <v>91</v>
      </c>
      <c r="E207" s="39" t="n">
        <v>0.039</v>
      </c>
      <c r="F207" s="40" t="n">
        <v>68.68</v>
      </c>
      <c r="G207" s="40" t="n">
        <v>2.68</v>
      </c>
      <c r="H207" s="27"/>
    </row>
    <row r="208" customFormat="false" ht="33.75" hidden="false" customHeight="false" outlineLevel="0" collapsed="false">
      <c r="A208" s="36"/>
      <c r="B208" s="37" t="s">
        <v>409</v>
      </c>
      <c r="C208" s="37" t="s">
        <v>410</v>
      </c>
      <c r="D208" s="38" t="s">
        <v>49</v>
      </c>
      <c r="E208" s="39" t="n">
        <v>1.451</v>
      </c>
      <c r="F208" s="40" t="n">
        <v>60.31</v>
      </c>
      <c r="G208" s="40" t="n">
        <v>87.51</v>
      </c>
      <c r="H208" s="27"/>
    </row>
    <row r="209" customFormat="false" ht="22.5" hidden="false" customHeight="false" outlineLevel="0" collapsed="false">
      <c r="A209" s="36"/>
      <c r="B209" s="37" t="s">
        <v>413</v>
      </c>
      <c r="C209" s="37" t="s">
        <v>414</v>
      </c>
      <c r="D209" s="38" t="s">
        <v>49</v>
      </c>
      <c r="E209" s="39" t="n">
        <v>0.009</v>
      </c>
      <c r="F209" s="40" t="n">
        <v>15.13</v>
      </c>
      <c r="G209" s="40" t="n">
        <v>0.14</v>
      </c>
      <c r="H209" s="27"/>
    </row>
    <row r="210" customFormat="false" ht="22.5" hidden="false" customHeight="false" outlineLevel="0" collapsed="false">
      <c r="A210" s="36"/>
      <c r="B210" s="37" t="s">
        <v>415</v>
      </c>
      <c r="C210" s="37" t="s">
        <v>416</v>
      </c>
      <c r="D210" s="38" t="s">
        <v>49</v>
      </c>
      <c r="E210" s="39" t="n">
        <v>1.451</v>
      </c>
      <c r="F210" s="40" t="n">
        <v>25.22</v>
      </c>
      <c r="G210" s="40" t="n">
        <v>36.59</v>
      </c>
      <c r="H210" s="27"/>
    </row>
    <row r="211" customFormat="false" ht="22.5" hidden="false" customHeight="false" outlineLevel="0" collapsed="false">
      <c r="A211" s="36"/>
      <c r="B211" s="37" t="s">
        <v>417</v>
      </c>
      <c r="C211" s="37" t="s">
        <v>418</v>
      </c>
      <c r="D211" s="38" t="s">
        <v>21</v>
      </c>
      <c r="E211" s="39" t="n">
        <v>0.1879</v>
      </c>
      <c r="F211" s="40" t="n">
        <v>20.43</v>
      </c>
      <c r="G211" s="40" t="n">
        <v>3.84</v>
      </c>
      <c r="H211" s="27"/>
    </row>
    <row r="212" customFormat="false" ht="22.5" hidden="false" customHeight="false" outlineLevel="0" collapsed="false">
      <c r="A212" s="36"/>
      <c r="B212" s="37" t="s">
        <v>502</v>
      </c>
      <c r="C212" s="37" t="s">
        <v>503</v>
      </c>
      <c r="D212" s="38" t="s">
        <v>21</v>
      </c>
      <c r="E212" s="39" t="n">
        <v>0.0268</v>
      </c>
      <c r="F212" s="40" t="n">
        <v>13.11</v>
      </c>
      <c r="G212" s="40" t="n">
        <v>0.35</v>
      </c>
      <c r="H212" s="27"/>
    </row>
    <row r="213" customFormat="false" ht="15" hidden="false" customHeight="false" outlineLevel="0" collapsed="false">
      <c r="A213" s="36"/>
      <c r="B213" s="37" t="s">
        <v>419</v>
      </c>
      <c r="C213" s="37" t="s">
        <v>120</v>
      </c>
      <c r="D213" s="38" t="s">
        <v>91</v>
      </c>
      <c r="E213" s="39" t="n">
        <v>0.01</v>
      </c>
      <c r="F213" s="40" t="n">
        <v>41.64</v>
      </c>
      <c r="G213" s="40" t="n">
        <v>0.42</v>
      </c>
      <c r="H213" s="27"/>
    </row>
    <row r="214" customFormat="false" ht="22.5" hidden="false" customHeight="false" outlineLevel="0" collapsed="false">
      <c r="A214" s="36"/>
      <c r="B214" s="37" t="s">
        <v>420</v>
      </c>
      <c r="C214" s="37" t="s">
        <v>421</v>
      </c>
      <c r="D214" s="38" t="s">
        <v>21</v>
      </c>
      <c r="E214" s="39" t="n">
        <v>0.1611</v>
      </c>
      <c r="F214" s="40" t="n">
        <v>214.29</v>
      </c>
      <c r="G214" s="40" t="n">
        <v>34.52</v>
      </c>
      <c r="H214" s="27"/>
    </row>
    <row r="215" customFormat="false" ht="22.5" hidden="false" customHeight="false" outlineLevel="0" collapsed="false">
      <c r="A215" s="36"/>
      <c r="B215" s="37" t="s">
        <v>513</v>
      </c>
      <c r="C215" s="37" t="s">
        <v>514</v>
      </c>
      <c r="D215" s="38" t="s">
        <v>21</v>
      </c>
      <c r="E215" s="39" t="n">
        <v>0.0268</v>
      </c>
      <c r="F215" s="40" t="n">
        <v>400.7</v>
      </c>
      <c r="G215" s="40" t="n">
        <v>10.74</v>
      </c>
      <c r="H215" s="27"/>
    </row>
    <row r="216" customFormat="false" ht="22.5" hidden="false" customHeight="false" outlineLevel="0" collapsed="false">
      <c r="A216" s="36"/>
      <c r="B216" s="37" t="s">
        <v>537</v>
      </c>
      <c r="C216" s="37" t="s">
        <v>538</v>
      </c>
      <c r="D216" s="38" t="s">
        <v>21</v>
      </c>
      <c r="E216" s="39" t="n">
        <v>0.0268</v>
      </c>
      <c r="F216" s="40" t="n">
        <v>150.07</v>
      </c>
      <c r="G216" s="40" t="n">
        <v>4.02</v>
      </c>
      <c r="H216" s="27"/>
    </row>
    <row r="217" customFormat="false" ht="22.5" hidden="false" customHeight="false" outlineLevel="0" collapsed="false">
      <c r="A217" s="36"/>
      <c r="B217" s="37" t="s">
        <v>422</v>
      </c>
      <c r="C217" s="37" t="s">
        <v>423</v>
      </c>
      <c r="D217" s="38" t="s">
        <v>49</v>
      </c>
      <c r="E217" s="39" t="n">
        <v>0.1449</v>
      </c>
      <c r="F217" s="40" t="n">
        <v>113</v>
      </c>
      <c r="G217" s="40" t="n">
        <v>16.37</v>
      </c>
      <c r="H217" s="27"/>
    </row>
    <row r="218" customFormat="false" ht="22.5" hidden="false" customHeight="false" outlineLevel="0" collapsed="false">
      <c r="A218" s="36"/>
      <c r="B218" s="37" t="s">
        <v>424</v>
      </c>
      <c r="C218" s="37" t="s">
        <v>425</v>
      </c>
      <c r="D218" s="38" t="s">
        <v>49</v>
      </c>
      <c r="E218" s="39" t="n">
        <v>0.1668</v>
      </c>
      <c r="F218" s="40" t="n">
        <v>115.68</v>
      </c>
      <c r="G218" s="40" t="n">
        <v>19.3</v>
      </c>
      <c r="H218" s="27"/>
    </row>
    <row r="219" customFormat="false" ht="22.5" hidden="false" customHeight="false" outlineLevel="0" collapsed="false">
      <c r="A219" s="36"/>
      <c r="B219" s="37" t="s">
        <v>426</v>
      </c>
      <c r="C219" s="37" t="s">
        <v>427</v>
      </c>
      <c r="D219" s="38" t="s">
        <v>49</v>
      </c>
      <c r="E219" s="39" t="n">
        <v>0.2264</v>
      </c>
      <c r="F219" s="40" t="n">
        <v>138.79</v>
      </c>
      <c r="G219" s="40" t="n">
        <v>31.42</v>
      </c>
      <c r="H219" s="27"/>
    </row>
    <row r="220" customFormat="false" ht="22.5" hidden="false" customHeight="false" outlineLevel="0" collapsed="false">
      <c r="A220" s="36"/>
      <c r="B220" s="37" t="s">
        <v>428</v>
      </c>
      <c r="C220" s="37" t="s">
        <v>429</v>
      </c>
      <c r="D220" s="38" t="s">
        <v>49</v>
      </c>
      <c r="E220" s="39" t="n">
        <v>0.1765</v>
      </c>
      <c r="F220" s="40" t="n">
        <v>181.68</v>
      </c>
      <c r="G220" s="40" t="n">
        <v>32.07</v>
      </c>
      <c r="H220" s="27"/>
    </row>
    <row r="221" customFormat="false" ht="22.5" hidden="false" customHeight="false" outlineLevel="0" collapsed="false">
      <c r="A221" s="36"/>
      <c r="B221" s="37" t="s">
        <v>430</v>
      </c>
      <c r="C221" s="37" t="s">
        <v>431</v>
      </c>
      <c r="D221" s="38" t="s">
        <v>91</v>
      </c>
      <c r="E221" s="39" t="n">
        <v>0.04</v>
      </c>
      <c r="F221" s="40" t="n">
        <v>814</v>
      </c>
      <c r="G221" s="40" t="n">
        <v>32.56</v>
      </c>
      <c r="H221" s="27"/>
    </row>
    <row r="222" customFormat="false" ht="22.5" hidden="false" customHeight="false" outlineLevel="0" collapsed="false">
      <c r="A222" s="36"/>
      <c r="B222" s="37" t="s">
        <v>539</v>
      </c>
      <c r="C222" s="37" t="s">
        <v>540</v>
      </c>
      <c r="D222" s="38" t="s">
        <v>21</v>
      </c>
      <c r="E222" s="39" t="n">
        <v>0.0268</v>
      </c>
      <c r="F222" s="40" t="n">
        <v>76.18</v>
      </c>
      <c r="G222" s="40" t="n">
        <v>2.04</v>
      </c>
      <c r="H222" s="27"/>
    </row>
    <row r="223" customFormat="false" ht="22.5" hidden="false" customHeight="false" outlineLevel="0" collapsed="false">
      <c r="A223" s="36"/>
      <c r="B223" s="37" t="s">
        <v>531</v>
      </c>
      <c r="C223" s="37" t="s">
        <v>532</v>
      </c>
      <c r="D223" s="38" t="s">
        <v>21</v>
      </c>
      <c r="E223" s="39" t="n">
        <v>0.1074</v>
      </c>
      <c r="F223" s="40" t="n">
        <v>25.78</v>
      </c>
      <c r="G223" s="40" t="n">
        <v>2.77</v>
      </c>
      <c r="H223" s="27"/>
    </row>
    <row r="224" customFormat="false" ht="15" hidden="false" customHeight="false" outlineLevel="0" collapsed="false">
      <c r="A224" s="36"/>
      <c r="B224" s="36"/>
      <c r="C224" s="36"/>
      <c r="D224" s="36"/>
      <c r="E224" s="41"/>
      <c r="F224" s="36"/>
      <c r="G224" s="42" t="n">
        <v>566.96</v>
      </c>
      <c r="H224" s="27"/>
    </row>
    <row r="225" customFormat="false" ht="22.5" hidden="false" customHeight="false" outlineLevel="0" collapsed="false">
      <c r="A225" s="31" t="s">
        <v>80</v>
      </c>
      <c r="B225" s="31" t="n">
        <v>93212</v>
      </c>
      <c r="C225" s="31" t="s">
        <v>81</v>
      </c>
      <c r="D225" s="32" t="s">
        <v>49</v>
      </c>
      <c r="E225" s="33"/>
      <c r="F225" s="34"/>
      <c r="G225" s="34"/>
      <c r="H225" s="27"/>
    </row>
    <row r="226" customFormat="false" ht="33.75" hidden="false" customHeight="false" outlineLevel="0" collapsed="false">
      <c r="A226" s="36"/>
      <c r="B226" s="37" t="s">
        <v>432</v>
      </c>
      <c r="C226" s="37" t="s">
        <v>433</v>
      </c>
      <c r="D226" s="38" t="s">
        <v>434</v>
      </c>
      <c r="E226" s="39" t="n">
        <v>0.0348</v>
      </c>
      <c r="F226" s="40" t="n">
        <v>62.63</v>
      </c>
      <c r="G226" s="40" t="n">
        <v>2.18</v>
      </c>
      <c r="H226" s="27"/>
    </row>
    <row r="227" customFormat="false" ht="15" hidden="false" customHeight="false" outlineLevel="0" collapsed="false">
      <c r="A227" s="36"/>
      <c r="B227" s="37" t="s">
        <v>541</v>
      </c>
      <c r="C227" s="37" t="s">
        <v>542</v>
      </c>
      <c r="D227" s="38" t="s">
        <v>21</v>
      </c>
      <c r="E227" s="39" t="n">
        <v>0.0174</v>
      </c>
      <c r="F227" s="40" t="n">
        <v>18.31</v>
      </c>
      <c r="G227" s="40" t="n">
        <v>0.32</v>
      </c>
      <c r="H227" s="27"/>
    </row>
    <row r="228" customFormat="false" ht="15" hidden="false" customHeight="false" outlineLevel="0" collapsed="false">
      <c r="A228" s="36"/>
      <c r="B228" s="37" t="s">
        <v>543</v>
      </c>
      <c r="C228" s="37" t="s">
        <v>544</v>
      </c>
      <c r="D228" s="38" t="s">
        <v>21</v>
      </c>
      <c r="E228" s="39" t="n">
        <v>0.0348</v>
      </c>
      <c r="F228" s="40" t="n">
        <v>24.36</v>
      </c>
      <c r="G228" s="40" t="n">
        <v>0.85</v>
      </c>
      <c r="H228" s="27"/>
    </row>
    <row r="229" customFormat="false" ht="22.5" hidden="false" customHeight="false" outlineLevel="0" collapsed="false">
      <c r="A229" s="36"/>
      <c r="B229" s="37" t="s">
        <v>441</v>
      </c>
      <c r="C229" s="37" t="s">
        <v>442</v>
      </c>
      <c r="D229" s="38" t="s">
        <v>49</v>
      </c>
      <c r="E229" s="39" t="n">
        <v>0.9762</v>
      </c>
      <c r="F229" s="40" t="n">
        <v>86.78</v>
      </c>
      <c r="G229" s="40" t="n">
        <v>84.71</v>
      </c>
      <c r="H229" s="27"/>
    </row>
    <row r="230" customFormat="false" ht="15" hidden="false" customHeight="false" outlineLevel="0" collapsed="false">
      <c r="A230" s="36"/>
      <c r="B230" s="37" t="s">
        <v>545</v>
      </c>
      <c r="C230" s="37" t="s">
        <v>546</v>
      </c>
      <c r="D230" s="38" t="s">
        <v>21</v>
      </c>
      <c r="E230" s="39" t="n">
        <v>0.0174</v>
      </c>
      <c r="F230" s="40" t="n">
        <v>631.51</v>
      </c>
      <c r="G230" s="40" t="n">
        <v>10.99</v>
      </c>
      <c r="H230" s="27"/>
    </row>
    <row r="231" customFormat="false" ht="15" hidden="false" customHeight="false" outlineLevel="0" collapsed="false">
      <c r="A231" s="36"/>
      <c r="B231" s="37" t="s">
        <v>547</v>
      </c>
      <c r="C231" s="37" t="s">
        <v>548</v>
      </c>
      <c r="D231" s="38" t="s">
        <v>21</v>
      </c>
      <c r="E231" s="39" t="n">
        <v>0.0348</v>
      </c>
      <c r="F231" s="40" t="n">
        <v>36.95</v>
      </c>
      <c r="G231" s="40" t="n">
        <v>1.29</v>
      </c>
      <c r="H231" s="27"/>
    </row>
    <row r="232" customFormat="false" ht="22.5" hidden="false" customHeight="false" outlineLevel="0" collapsed="false">
      <c r="A232" s="36"/>
      <c r="B232" s="37" t="s">
        <v>549</v>
      </c>
      <c r="C232" s="37" t="s">
        <v>550</v>
      </c>
      <c r="D232" s="38" t="s">
        <v>21</v>
      </c>
      <c r="E232" s="39" t="n">
        <v>0.0174</v>
      </c>
      <c r="F232" s="40" t="n">
        <v>245.33</v>
      </c>
      <c r="G232" s="40" t="n">
        <v>4.27</v>
      </c>
      <c r="H232" s="27"/>
    </row>
    <row r="233" customFormat="false" ht="22.5" hidden="false" customHeight="false" outlineLevel="0" collapsed="false">
      <c r="A233" s="36"/>
      <c r="B233" s="37" t="s">
        <v>551</v>
      </c>
      <c r="C233" s="37" t="s">
        <v>552</v>
      </c>
      <c r="D233" s="38" t="s">
        <v>21</v>
      </c>
      <c r="E233" s="39" t="n">
        <v>0.0447618</v>
      </c>
      <c r="F233" s="40" t="n">
        <v>200.37</v>
      </c>
      <c r="G233" s="40" t="n">
        <v>8.97</v>
      </c>
      <c r="H233" s="27"/>
    </row>
    <row r="234" customFormat="false" ht="22.5" hidden="false" customHeight="false" outlineLevel="0" collapsed="false">
      <c r="A234" s="36"/>
      <c r="B234" s="37" t="s">
        <v>443</v>
      </c>
      <c r="C234" s="37" t="s">
        <v>444</v>
      </c>
      <c r="D234" s="38" t="s">
        <v>21</v>
      </c>
      <c r="E234" s="39" t="n">
        <v>0.0522</v>
      </c>
      <c r="F234" s="40" t="n">
        <v>445.42</v>
      </c>
      <c r="G234" s="40" t="n">
        <v>23.25</v>
      </c>
      <c r="H234" s="27"/>
    </row>
    <row r="235" customFormat="false" ht="33.75" hidden="false" customHeight="false" outlineLevel="0" collapsed="false">
      <c r="A235" s="36"/>
      <c r="B235" s="37" t="s">
        <v>447</v>
      </c>
      <c r="C235" s="37" t="s">
        <v>200</v>
      </c>
      <c r="D235" s="38" t="s">
        <v>21</v>
      </c>
      <c r="E235" s="39" t="n">
        <v>0.0522</v>
      </c>
      <c r="F235" s="40" t="n">
        <v>285.55</v>
      </c>
      <c r="G235" s="40" t="n">
        <v>14.91</v>
      </c>
      <c r="H235" s="27"/>
    </row>
    <row r="236" customFormat="false" ht="33.75" hidden="false" customHeight="false" outlineLevel="0" collapsed="false">
      <c r="A236" s="36"/>
      <c r="B236" s="37" t="s">
        <v>448</v>
      </c>
      <c r="C236" s="37" t="s">
        <v>449</v>
      </c>
      <c r="D236" s="38" t="s">
        <v>49</v>
      </c>
      <c r="E236" s="39" t="n">
        <v>0.1894</v>
      </c>
      <c r="F236" s="40" t="n">
        <v>21.12</v>
      </c>
      <c r="G236" s="40" t="n">
        <v>4</v>
      </c>
      <c r="H236" s="27"/>
    </row>
    <row r="237" customFormat="false" ht="33.75" hidden="false" customHeight="false" outlineLevel="0" collapsed="false">
      <c r="A237" s="36"/>
      <c r="B237" s="37" t="s">
        <v>553</v>
      </c>
      <c r="C237" s="37" t="s">
        <v>554</v>
      </c>
      <c r="D237" s="38" t="s">
        <v>49</v>
      </c>
      <c r="E237" s="39" t="n">
        <v>0.1681</v>
      </c>
      <c r="F237" s="40" t="n">
        <v>49.58</v>
      </c>
      <c r="G237" s="40" t="n">
        <v>8.33</v>
      </c>
      <c r="H237" s="27"/>
    </row>
    <row r="238" customFormat="false" ht="33.75" hidden="false" customHeight="false" outlineLevel="0" collapsed="false">
      <c r="A238" s="36"/>
      <c r="B238" s="37" t="s">
        <v>450</v>
      </c>
      <c r="C238" s="37" t="s">
        <v>451</v>
      </c>
      <c r="D238" s="38" t="s">
        <v>49</v>
      </c>
      <c r="E238" s="39" t="n">
        <v>0.7679</v>
      </c>
      <c r="F238" s="40" t="n">
        <v>8.15</v>
      </c>
      <c r="G238" s="40" t="n">
        <v>6.26</v>
      </c>
      <c r="H238" s="27"/>
    </row>
    <row r="239" customFormat="false" ht="33.75" hidden="false" customHeight="false" outlineLevel="0" collapsed="false">
      <c r="A239" s="36"/>
      <c r="B239" s="37" t="s">
        <v>555</v>
      </c>
      <c r="C239" s="37" t="s">
        <v>556</v>
      </c>
      <c r="D239" s="38" t="s">
        <v>49</v>
      </c>
      <c r="E239" s="39" t="n">
        <v>0.1681</v>
      </c>
      <c r="F239" s="40" t="n">
        <v>10.47</v>
      </c>
      <c r="G239" s="40" t="n">
        <v>1.76</v>
      </c>
      <c r="H239" s="27"/>
    </row>
    <row r="240" customFormat="false" ht="22.5" hidden="false" customHeight="false" outlineLevel="0" collapsed="false">
      <c r="A240" s="36"/>
      <c r="B240" s="37" t="s">
        <v>389</v>
      </c>
      <c r="C240" s="37" t="s">
        <v>274</v>
      </c>
      <c r="D240" s="38" t="s">
        <v>49</v>
      </c>
      <c r="E240" s="39" t="n">
        <v>2.4442</v>
      </c>
      <c r="F240" s="40" t="n">
        <v>13.06</v>
      </c>
      <c r="G240" s="40" t="n">
        <v>31.92</v>
      </c>
      <c r="H240" s="27"/>
    </row>
    <row r="241" customFormat="false" ht="33.75" hidden="false" customHeight="false" outlineLevel="0" collapsed="false">
      <c r="A241" s="36"/>
      <c r="B241" s="37" t="s">
        <v>452</v>
      </c>
      <c r="C241" s="37" t="s">
        <v>453</v>
      </c>
      <c r="D241" s="38" t="s">
        <v>49</v>
      </c>
      <c r="E241" s="39" t="n">
        <v>0.4628</v>
      </c>
      <c r="F241" s="40" t="n">
        <v>56.77</v>
      </c>
      <c r="G241" s="40" t="n">
        <v>26.27</v>
      </c>
      <c r="H241" s="27"/>
    </row>
    <row r="242" customFormat="false" ht="45" hidden="false" customHeight="false" outlineLevel="0" collapsed="false">
      <c r="A242" s="36"/>
      <c r="B242" s="37" t="s">
        <v>454</v>
      </c>
      <c r="C242" s="37" t="s">
        <v>455</v>
      </c>
      <c r="D242" s="38" t="s">
        <v>49</v>
      </c>
      <c r="E242" s="39" t="n">
        <v>0.7679</v>
      </c>
      <c r="F242" s="40" t="n">
        <v>29.35</v>
      </c>
      <c r="G242" s="40" t="n">
        <v>22.54</v>
      </c>
      <c r="H242" s="27"/>
    </row>
    <row r="243" customFormat="false" ht="22.5" hidden="false" customHeight="false" outlineLevel="0" collapsed="false">
      <c r="A243" s="36"/>
      <c r="B243" s="37" t="s">
        <v>557</v>
      </c>
      <c r="C243" s="37" t="s">
        <v>558</v>
      </c>
      <c r="D243" s="38" t="s">
        <v>21</v>
      </c>
      <c r="E243" s="39" t="n">
        <v>0.0696</v>
      </c>
      <c r="F243" s="40" t="n">
        <v>13.28</v>
      </c>
      <c r="G243" s="40" t="n">
        <v>0.92</v>
      </c>
      <c r="H243" s="27"/>
    </row>
    <row r="244" customFormat="false" ht="22.5" hidden="false" customHeight="false" outlineLevel="0" collapsed="false">
      <c r="A244" s="36"/>
      <c r="B244" s="37" t="s">
        <v>458</v>
      </c>
      <c r="C244" s="37" t="s">
        <v>459</v>
      </c>
      <c r="D244" s="38" t="s">
        <v>72</v>
      </c>
      <c r="E244" s="39" t="n">
        <v>0.1631</v>
      </c>
      <c r="F244" s="40" t="n">
        <v>17.91</v>
      </c>
      <c r="G244" s="40" t="n">
        <v>2.92</v>
      </c>
      <c r="H244" s="27"/>
    </row>
    <row r="245" customFormat="false" ht="22.5" hidden="false" customHeight="false" outlineLevel="0" collapsed="false">
      <c r="A245" s="36"/>
      <c r="B245" s="37" t="s">
        <v>460</v>
      </c>
      <c r="C245" s="37" t="s">
        <v>461</v>
      </c>
      <c r="D245" s="38" t="s">
        <v>72</v>
      </c>
      <c r="E245" s="39" t="n">
        <v>0.2235</v>
      </c>
      <c r="F245" s="40" t="n">
        <v>26.86</v>
      </c>
      <c r="G245" s="40" t="n">
        <v>6</v>
      </c>
      <c r="H245" s="27"/>
    </row>
    <row r="246" customFormat="false" ht="22.5" hidden="false" customHeight="false" outlineLevel="0" collapsed="false">
      <c r="A246" s="36"/>
      <c r="B246" s="37" t="s">
        <v>462</v>
      </c>
      <c r="C246" s="37" t="s">
        <v>463</v>
      </c>
      <c r="D246" s="38" t="s">
        <v>72</v>
      </c>
      <c r="E246" s="39" t="n">
        <v>0.047</v>
      </c>
      <c r="F246" s="40" t="n">
        <v>51.25</v>
      </c>
      <c r="G246" s="40" t="n">
        <v>2.41</v>
      </c>
      <c r="H246" s="27"/>
    </row>
    <row r="247" customFormat="false" ht="33.75" hidden="false" customHeight="false" outlineLevel="0" collapsed="false">
      <c r="A247" s="36"/>
      <c r="B247" s="37" t="s">
        <v>464</v>
      </c>
      <c r="C247" s="37" t="s">
        <v>465</v>
      </c>
      <c r="D247" s="38" t="s">
        <v>21</v>
      </c>
      <c r="E247" s="39" t="n">
        <v>0.174</v>
      </c>
      <c r="F247" s="40" t="n">
        <v>9.34</v>
      </c>
      <c r="G247" s="40" t="n">
        <v>1.63</v>
      </c>
      <c r="H247" s="27"/>
    </row>
    <row r="248" customFormat="false" ht="33.75" hidden="false" customHeight="false" outlineLevel="0" collapsed="false">
      <c r="A248" s="36"/>
      <c r="B248" s="37" t="s">
        <v>468</v>
      </c>
      <c r="C248" s="37" t="s">
        <v>469</v>
      </c>
      <c r="D248" s="38" t="s">
        <v>21</v>
      </c>
      <c r="E248" s="39" t="n">
        <v>0.0174</v>
      </c>
      <c r="F248" s="40" t="n">
        <v>9.91</v>
      </c>
      <c r="G248" s="40" t="n">
        <v>0.17</v>
      </c>
      <c r="H248" s="27"/>
    </row>
    <row r="249" customFormat="false" ht="33.75" hidden="false" customHeight="false" outlineLevel="0" collapsed="false">
      <c r="A249" s="36"/>
      <c r="B249" s="37" t="s">
        <v>470</v>
      </c>
      <c r="C249" s="37" t="s">
        <v>471</v>
      </c>
      <c r="D249" s="38" t="s">
        <v>21</v>
      </c>
      <c r="E249" s="39" t="n">
        <v>0.0522</v>
      </c>
      <c r="F249" s="40" t="n">
        <v>38.32</v>
      </c>
      <c r="G249" s="40" t="n">
        <v>2</v>
      </c>
      <c r="H249" s="27"/>
    </row>
    <row r="250" customFormat="false" ht="22.5" hidden="false" customHeight="false" outlineLevel="0" collapsed="false">
      <c r="A250" s="36"/>
      <c r="B250" s="37" t="s">
        <v>472</v>
      </c>
      <c r="C250" s="37" t="s">
        <v>473</v>
      </c>
      <c r="D250" s="38" t="s">
        <v>21</v>
      </c>
      <c r="E250" s="39" t="n">
        <v>0.0174</v>
      </c>
      <c r="F250" s="40" t="n">
        <v>18.71</v>
      </c>
      <c r="G250" s="40" t="n">
        <v>0.33</v>
      </c>
      <c r="H250" s="27"/>
    </row>
    <row r="251" customFormat="false" ht="33.75" hidden="false" customHeight="false" outlineLevel="0" collapsed="false">
      <c r="A251" s="36"/>
      <c r="B251" s="37" t="s">
        <v>476</v>
      </c>
      <c r="C251" s="37" t="s">
        <v>477</v>
      </c>
      <c r="D251" s="38" t="s">
        <v>21</v>
      </c>
      <c r="E251" s="39" t="n">
        <v>0.174</v>
      </c>
      <c r="F251" s="40" t="n">
        <v>123.33</v>
      </c>
      <c r="G251" s="40" t="n">
        <v>21.46</v>
      </c>
      <c r="H251" s="27"/>
    </row>
    <row r="252" customFormat="false" ht="22.5" hidden="false" customHeight="false" outlineLevel="0" collapsed="false">
      <c r="A252" s="36"/>
      <c r="B252" s="37" t="s">
        <v>559</v>
      </c>
      <c r="C252" s="37" t="s">
        <v>560</v>
      </c>
      <c r="D252" s="38" t="s">
        <v>21</v>
      </c>
      <c r="E252" s="39" t="n">
        <v>0.0696</v>
      </c>
      <c r="F252" s="40" t="n">
        <v>45.74</v>
      </c>
      <c r="G252" s="40" t="n">
        <v>3.18</v>
      </c>
      <c r="H252" s="27"/>
    </row>
    <row r="253" customFormat="false" ht="22.5" hidden="false" customHeight="false" outlineLevel="0" collapsed="false">
      <c r="A253" s="36"/>
      <c r="B253" s="37" t="s">
        <v>478</v>
      </c>
      <c r="C253" s="37" t="s">
        <v>479</v>
      </c>
      <c r="D253" s="38" t="s">
        <v>72</v>
      </c>
      <c r="E253" s="39" t="n">
        <v>0.0722</v>
      </c>
      <c r="F253" s="40" t="n">
        <v>10.8</v>
      </c>
      <c r="G253" s="40" t="n">
        <v>0.78</v>
      </c>
      <c r="H253" s="27"/>
    </row>
    <row r="254" customFormat="false" ht="22.5" hidden="false" customHeight="false" outlineLevel="0" collapsed="false">
      <c r="A254" s="36"/>
      <c r="B254" s="37" t="s">
        <v>480</v>
      </c>
      <c r="C254" s="37" t="s">
        <v>481</v>
      </c>
      <c r="D254" s="38" t="s">
        <v>72</v>
      </c>
      <c r="E254" s="39" t="n">
        <v>0.0722</v>
      </c>
      <c r="F254" s="40" t="n">
        <v>10.87</v>
      </c>
      <c r="G254" s="40" t="n">
        <v>0.78</v>
      </c>
      <c r="H254" s="27"/>
    </row>
    <row r="255" customFormat="false" ht="22.5" hidden="false" customHeight="false" outlineLevel="0" collapsed="false">
      <c r="A255" s="36"/>
      <c r="B255" s="37" t="s">
        <v>484</v>
      </c>
      <c r="C255" s="37" t="s">
        <v>485</v>
      </c>
      <c r="D255" s="38" t="s">
        <v>21</v>
      </c>
      <c r="E255" s="39" t="n">
        <v>0.0348</v>
      </c>
      <c r="F255" s="40" t="n">
        <v>315.86</v>
      </c>
      <c r="G255" s="40" t="n">
        <v>10.99</v>
      </c>
      <c r="H255" s="27"/>
    </row>
    <row r="256" customFormat="false" ht="33.75" hidden="false" customHeight="false" outlineLevel="0" collapsed="false">
      <c r="A256" s="36"/>
      <c r="B256" s="37" t="s">
        <v>390</v>
      </c>
      <c r="C256" s="37" t="s">
        <v>391</v>
      </c>
      <c r="D256" s="38" t="s">
        <v>72</v>
      </c>
      <c r="E256" s="39" t="n">
        <v>0.4612</v>
      </c>
      <c r="F256" s="40" t="n">
        <v>3.02</v>
      </c>
      <c r="G256" s="40" t="n">
        <v>1.39</v>
      </c>
      <c r="H256" s="27"/>
    </row>
    <row r="257" customFormat="false" ht="22.5" hidden="false" customHeight="false" outlineLevel="0" collapsed="false">
      <c r="A257" s="36"/>
      <c r="B257" s="37" t="s">
        <v>392</v>
      </c>
      <c r="C257" s="37" t="s">
        <v>393</v>
      </c>
      <c r="D257" s="38" t="s">
        <v>72</v>
      </c>
      <c r="E257" s="39" t="n">
        <v>0.1827</v>
      </c>
      <c r="F257" s="40" t="n">
        <v>1.53</v>
      </c>
      <c r="G257" s="40" t="n">
        <v>0.28</v>
      </c>
      <c r="H257" s="27"/>
    </row>
    <row r="258" customFormat="false" ht="22.5" hidden="false" customHeight="false" outlineLevel="0" collapsed="false">
      <c r="A258" s="36"/>
      <c r="B258" s="37" t="s">
        <v>561</v>
      </c>
      <c r="C258" s="37" t="s">
        <v>562</v>
      </c>
      <c r="D258" s="38" t="s">
        <v>21</v>
      </c>
      <c r="E258" s="39" t="n">
        <v>0.0522</v>
      </c>
      <c r="F258" s="40" t="n">
        <v>92.89</v>
      </c>
      <c r="G258" s="40" t="n">
        <v>4.85</v>
      </c>
      <c r="H258" s="27"/>
    </row>
    <row r="259" customFormat="false" ht="22.5" hidden="false" customHeight="false" outlineLevel="0" collapsed="false">
      <c r="A259" s="36"/>
      <c r="B259" s="37" t="s">
        <v>398</v>
      </c>
      <c r="C259" s="37" t="s">
        <v>399</v>
      </c>
      <c r="D259" s="38" t="s">
        <v>72</v>
      </c>
      <c r="E259" s="39" t="n">
        <v>0.3307</v>
      </c>
      <c r="F259" s="40" t="n">
        <v>8.84</v>
      </c>
      <c r="G259" s="40" t="n">
        <v>2.92</v>
      </c>
      <c r="H259" s="27"/>
    </row>
    <row r="260" customFormat="false" ht="22.5" hidden="false" customHeight="false" outlineLevel="0" collapsed="false">
      <c r="A260" s="36"/>
      <c r="B260" s="37" t="s">
        <v>563</v>
      </c>
      <c r="C260" s="37" t="s">
        <v>564</v>
      </c>
      <c r="D260" s="38" t="s">
        <v>72</v>
      </c>
      <c r="E260" s="39" t="n">
        <v>0.1305</v>
      </c>
      <c r="F260" s="40" t="n">
        <v>10.31</v>
      </c>
      <c r="G260" s="40" t="n">
        <v>1.35</v>
      </c>
      <c r="H260" s="27"/>
    </row>
    <row r="261" customFormat="false" ht="22.5" hidden="false" customHeight="false" outlineLevel="0" collapsed="false">
      <c r="A261" s="36"/>
      <c r="B261" s="37" t="s">
        <v>400</v>
      </c>
      <c r="C261" s="37" t="s">
        <v>401</v>
      </c>
      <c r="D261" s="38" t="s">
        <v>72</v>
      </c>
      <c r="E261" s="39" t="n">
        <v>0.1566</v>
      </c>
      <c r="F261" s="40" t="n">
        <v>9.29</v>
      </c>
      <c r="G261" s="40" t="n">
        <v>1.45</v>
      </c>
      <c r="H261" s="27"/>
    </row>
    <row r="262" customFormat="false" ht="22.5" hidden="false" customHeight="false" outlineLevel="0" collapsed="false">
      <c r="A262" s="36"/>
      <c r="B262" s="37" t="s">
        <v>565</v>
      </c>
      <c r="C262" s="37" t="s">
        <v>566</v>
      </c>
      <c r="D262" s="38" t="s">
        <v>72</v>
      </c>
      <c r="E262" s="39" t="n">
        <v>0.0261</v>
      </c>
      <c r="F262" s="40" t="n">
        <v>10.8</v>
      </c>
      <c r="G262" s="40" t="n">
        <v>0.28</v>
      </c>
      <c r="H262" s="27"/>
    </row>
    <row r="263" customFormat="false" ht="22.5" hidden="false" customHeight="false" outlineLevel="0" collapsed="false">
      <c r="A263" s="36"/>
      <c r="B263" s="37" t="s">
        <v>567</v>
      </c>
      <c r="C263" s="37" t="s">
        <v>568</v>
      </c>
      <c r="D263" s="38" t="s">
        <v>21</v>
      </c>
      <c r="E263" s="39" t="n">
        <v>0.0348</v>
      </c>
      <c r="F263" s="40" t="n">
        <v>5.29</v>
      </c>
      <c r="G263" s="40" t="n">
        <v>0.18</v>
      </c>
      <c r="H263" s="27"/>
    </row>
    <row r="264" customFormat="false" ht="22.5" hidden="false" customHeight="false" outlineLevel="0" collapsed="false">
      <c r="A264" s="36"/>
      <c r="B264" s="37" t="s">
        <v>569</v>
      </c>
      <c r="C264" s="37" t="s">
        <v>570</v>
      </c>
      <c r="D264" s="38" t="s">
        <v>21</v>
      </c>
      <c r="E264" s="39" t="n">
        <v>0.0348</v>
      </c>
      <c r="F264" s="40" t="n">
        <v>6.39</v>
      </c>
      <c r="G264" s="40" t="n">
        <v>0.22</v>
      </c>
      <c r="H264" s="27"/>
    </row>
    <row r="265" customFormat="false" ht="22.5" hidden="false" customHeight="false" outlineLevel="0" collapsed="false">
      <c r="A265" s="36"/>
      <c r="B265" s="37" t="s">
        <v>571</v>
      </c>
      <c r="C265" s="37" t="s">
        <v>572</v>
      </c>
      <c r="D265" s="38" t="s">
        <v>21</v>
      </c>
      <c r="E265" s="39" t="n">
        <v>0.0174</v>
      </c>
      <c r="F265" s="40" t="n">
        <v>8.72</v>
      </c>
      <c r="G265" s="40" t="n">
        <v>0.15</v>
      </c>
      <c r="H265" s="27"/>
    </row>
    <row r="266" customFormat="false" ht="22.5" hidden="false" customHeight="false" outlineLevel="0" collapsed="false">
      <c r="A266" s="36"/>
      <c r="B266" s="37" t="s">
        <v>486</v>
      </c>
      <c r="C266" s="37" t="s">
        <v>487</v>
      </c>
      <c r="D266" s="38" t="s">
        <v>21</v>
      </c>
      <c r="E266" s="39" t="n">
        <v>0.0696</v>
      </c>
      <c r="F266" s="40" t="n">
        <v>10.88</v>
      </c>
      <c r="G266" s="40" t="n">
        <v>0.76</v>
      </c>
      <c r="H266" s="27"/>
    </row>
    <row r="267" customFormat="false" ht="22.5" hidden="false" customHeight="false" outlineLevel="0" collapsed="false">
      <c r="A267" s="36"/>
      <c r="B267" s="37" t="s">
        <v>402</v>
      </c>
      <c r="C267" s="37" t="s">
        <v>403</v>
      </c>
      <c r="D267" s="38" t="s">
        <v>72</v>
      </c>
      <c r="E267" s="39" t="n">
        <v>1.253</v>
      </c>
      <c r="F267" s="40" t="n">
        <v>2.67</v>
      </c>
      <c r="G267" s="40" t="n">
        <v>3.35</v>
      </c>
      <c r="H267" s="27"/>
    </row>
    <row r="268" customFormat="false" ht="22.5" hidden="false" customHeight="false" outlineLevel="0" collapsed="false">
      <c r="A268" s="36"/>
      <c r="B268" s="37" t="s">
        <v>488</v>
      </c>
      <c r="C268" s="37" t="s">
        <v>489</v>
      </c>
      <c r="D268" s="38" t="s">
        <v>72</v>
      </c>
      <c r="E268" s="39" t="n">
        <v>0.4699</v>
      </c>
      <c r="F268" s="40" t="n">
        <v>3.9</v>
      </c>
      <c r="G268" s="40" t="n">
        <v>1.83</v>
      </c>
      <c r="H268" s="27"/>
    </row>
    <row r="269" customFormat="false" ht="22.5" hidden="false" customHeight="false" outlineLevel="0" collapsed="false">
      <c r="A269" s="36"/>
      <c r="B269" s="37" t="s">
        <v>490</v>
      </c>
      <c r="C269" s="37" t="s">
        <v>491</v>
      </c>
      <c r="D269" s="38" t="s">
        <v>72</v>
      </c>
      <c r="E269" s="39" t="n">
        <v>1.0442</v>
      </c>
      <c r="F269" s="40" t="n">
        <v>6.4</v>
      </c>
      <c r="G269" s="40" t="n">
        <v>6.68</v>
      </c>
      <c r="H269" s="27"/>
    </row>
    <row r="270" customFormat="false" ht="22.5" hidden="false" customHeight="false" outlineLevel="0" collapsed="false">
      <c r="A270" s="36"/>
      <c r="B270" s="37" t="s">
        <v>492</v>
      </c>
      <c r="C270" s="37" t="s">
        <v>493</v>
      </c>
      <c r="D270" s="38" t="s">
        <v>21</v>
      </c>
      <c r="E270" s="39" t="n">
        <v>0.1392</v>
      </c>
      <c r="F270" s="40" t="n">
        <v>9.31</v>
      </c>
      <c r="G270" s="40" t="n">
        <v>1.3</v>
      </c>
      <c r="H270" s="27"/>
    </row>
    <row r="271" customFormat="false" ht="22.5" hidden="false" customHeight="false" outlineLevel="0" collapsed="false">
      <c r="A271" s="36"/>
      <c r="B271" s="37" t="s">
        <v>573</v>
      </c>
      <c r="C271" s="37" t="s">
        <v>574</v>
      </c>
      <c r="D271" s="38" t="s">
        <v>21</v>
      </c>
      <c r="E271" s="39" t="n">
        <v>0.0174</v>
      </c>
      <c r="F271" s="40" t="n">
        <v>35.32</v>
      </c>
      <c r="G271" s="40" t="n">
        <v>0.61</v>
      </c>
      <c r="H271" s="27"/>
    </row>
    <row r="272" customFormat="false" ht="22.5" hidden="false" customHeight="false" outlineLevel="0" collapsed="false">
      <c r="A272" s="36"/>
      <c r="B272" s="37" t="s">
        <v>575</v>
      </c>
      <c r="C272" s="37" t="s">
        <v>576</v>
      </c>
      <c r="D272" s="38" t="s">
        <v>21</v>
      </c>
      <c r="E272" s="39" t="n">
        <v>0.0174</v>
      </c>
      <c r="F272" s="40" t="n">
        <v>48.34</v>
      </c>
      <c r="G272" s="40" t="n">
        <v>0.84</v>
      </c>
      <c r="H272" s="27"/>
    </row>
    <row r="273" customFormat="false" ht="22.5" hidden="false" customHeight="false" outlineLevel="0" collapsed="false">
      <c r="A273" s="36"/>
      <c r="B273" s="37" t="s">
        <v>496</v>
      </c>
      <c r="C273" s="37" t="s">
        <v>497</v>
      </c>
      <c r="D273" s="38" t="s">
        <v>21</v>
      </c>
      <c r="E273" s="39" t="n">
        <v>0.0348</v>
      </c>
      <c r="F273" s="40" t="n">
        <v>23.6</v>
      </c>
      <c r="G273" s="40" t="n">
        <v>0.82</v>
      </c>
      <c r="H273" s="27"/>
    </row>
    <row r="274" customFormat="false" ht="33.75" hidden="false" customHeight="false" outlineLevel="0" collapsed="false">
      <c r="A274" s="36"/>
      <c r="B274" s="37" t="s">
        <v>406</v>
      </c>
      <c r="C274" s="37" t="s">
        <v>407</v>
      </c>
      <c r="D274" s="38" t="s">
        <v>49</v>
      </c>
      <c r="E274" s="39" t="n">
        <v>1.3566</v>
      </c>
      <c r="F274" s="40" t="n">
        <v>19.74</v>
      </c>
      <c r="G274" s="40" t="n">
        <v>26.78</v>
      </c>
      <c r="H274" s="27"/>
    </row>
    <row r="275" customFormat="false" ht="22.5" hidden="false" customHeight="false" outlineLevel="0" collapsed="false">
      <c r="A275" s="36"/>
      <c r="B275" s="37" t="s">
        <v>500</v>
      </c>
      <c r="C275" s="37" t="s">
        <v>501</v>
      </c>
      <c r="D275" s="38" t="s">
        <v>72</v>
      </c>
      <c r="E275" s="39" t="n">
        <v>0.2611</v>
      </c>
      <c r="F275" s="40" t="n">
        <v>15.72</v>
      </c>
      <c r="G275" s="40" t="n">
        <v>4.1</v>
      </c>
      <c r="H275" s="27"/>
    </row>
    <row r="276" customFormat="false" ht="15" hidden="false" customHeight="false" outlineLevel="0" collapsed="false">
      <c r="A276" s="36"/>
      <c r="B276" s="37" t="s">
        <v>408</v>
      </c>
      <c r="C276" s="37" t="s">
        <v>116</v>
      </c>
      <c r="D276" s="38" t="s">
        <v>91</v>
      </c>
      <c r="E276" s="39" t="n">
        <v>0.0279</v>
      </c>
      <c r="F276" s="40" t="n">
        <v>68.68</v>
      </c>
      <c r="G276" s="40" t="n">
        <v>1.92</v>
      </c>
      <c r="H276" s="27"/>
    </row>
    <row r="277" customFormat="false" ht="33.75" hidden="false" customHeight="false" outlineLevel="0" collapsed="false">
      <c r="A277" s="36"/>
      <c r="B277" s="37" t="s">
        <v>409</v>
      </c>
      <c r="C277" s="37" t="s">
        <v>410</v>
      </c>
      <c r="D277" s="38" t="s">
        <v>49</v>
      </c>
      <c r="E277" s="39" t="n">
        <v>1.3566</v>
      </c>
      <c r="F277" s="40" t="n">
        <v>60.31</v>
      </c>
      <c r="G277" s="40" t="n">
        <v>81.82</v>
      </c>
      <c r="H277" s="27"/>
    </row>
    <row r="278" customFormat="false" ht="33.75" hidden="false" customHeight="false" outlineLevel="0" collapsed="false">
      <c r="A278" s="36"/>
      <c r="B278" s="37" t="s">
        <v>411</v>
      </c>
      <c r="C278" s="37" t="s">
        <v>412</v>
      </c>
      <c r="D278" s="38" t="s">
        <v>49</v>
      </c>
      <c r="E278" s="39" t="n">
        <v>0.0905</v>
      </c>
      <c r="F278" s="40" t="n">
        <v>787.87</v>
      </c>
      <c r="G278" s="40" t="n">
        <v>71.3</v>
      </c>
      <c r="H278" s="27"/>
    </row>
    <row r="279" customFormat="false" ht="22.5" hidden="false" customHeight="false" outlineLevel="0" collapsed="false">
      <c r="A279" s="36"/>
      <c r="B279" s="37" t="s">
        <v>413</v>
      </c>
      <c r="C279" s="37" t="s">
        <v>414</v>
      </c>
      <c r="D279" s="38" t="s">
        <v>49</v>
      </c>
      <c r="E279" s="39" t="n">
        <v>0.0064</v>
      </c>
      <c r="F279" s="40" t="n">
        <v>15.13</v>
      </c>
      <c r="G279" s="40" t="n">
        <v>0.1</v>
      </c>
      <c r="H279" s="27"/>
    </row>
    <row r="280" customFormat="false" ht="22.5" hidden="false" customHeight="false" outlineLevel="0" collapsed="false">
      <c r="A280" s="36"/>
      <c r="B280" s="37" t="s">
        <v>415</v>
      </c>
      <c r="C280" s="37" t="s">
        <v>416</v>
      </c>
      <c r="D280" s="38" t="s">
        <v>49</v>
      </c>
      <c r="E280" s="39" t="n">
        <v>1.3328</v>
      </c>
      <c r="F280" s="40" t="n">
        <v>25.22</v>
      </c>
      <c r="G280" s="40" t="n">
        <v>33.61</v>
      </c>
      <c r="H280" s="27"/>
    </row>
    <row r="281" customFormat="false" ht="22.5" hidden="false" customHeight="false" outlineLevel="0" collapsed="false">
      <c r="A281" s="36"/>
      <c r="B281" s="37" t="s">
        <v>417</v>
      </c>
      <c r="C281" s="37" t="s">
        <v>418</v>
      </c>
      <c r="D281" s="38" t="s">
        <v>21</v>
      </c>
      <c r="E281" s="39" t="n">
        <v>0.0174</v>
      </c>
      <c r="F281" s="40" t="n">
        <v>20.43</v>
      </c>
      <c r="G281" s="40" t="n">
        <v>0.36</v>
      </c>
      <c r="H281" s="27"/>
    </row>
    <row r="282" customFormat="false" ht="22.5" hidden="false" customHeight="false" outlineLevel="0" collapsed="false">
      <c r="A282" s="36"/>
      <c r="B282" s="37" t="s">
        <v>502</v>
      </c>
      <c r="C282" s="37" t="s">
        <v>503</v>
      </c>
      <c r="D282" s="38" t="s">
        <v>21</v>
      </c>
      <c r="E282" s="39" t="n">
        <v>0.0522</v>
      </c>
      <c r="F282" s="40" t="n">
        <v>13.11</v>
      </c>
      <c r="G282" s="40" t="n">
        <v>0.68</v>
      </c>
      <c r="H282" s="27"/>
    </row>
    <row r="283" customFormat="false" ht="15" hidden="false" customHeight="false" outlineLevel="0" collapsed="false">
      <c r="A283" s="36"/>
      <c r="B283" s="37" t="s">
        <v>504</v>
      </c>
      <c r="C283" s="37" t="s">
        <v>252</v>
      </c>
      <c r="D283" s="38" t="s">
        <v>21</v>
      </c>
      <c r="E283" s="39" t="n">
        <v>0.0522</v>
      </c>
      <c r="F283" s="40" t="n">
        <v>126.63</v>
      </c>
      <c r="G283" s="40" t="n">
        <v>6.61</v>
      </c>
      <c r="H283" s="27"/>
    </row>
    <row r="284" customFormat="false" ht="15" hidden="false" customHeight="false" outlineLevel="0" collapsed="false">
      <c r="A284" s="36"/>
      <c r="B284" s="37" t="s">
        <v>419</v>
      </c>
      <c r="C284" s="37" t="s">
        <v>120</v>
      </c>
      <c r="D284" s="38" t="s">
        <v>91</v>
      </c>
      <c r="E284" s="39" t="n">
        <v>0.0072</v>
      </c>
      <c r="F284" s="40" t="n">
        <v>41.64</v>
      </c>
      <c r="G284" s="40" t="n">
        <v>0.3</v>
      </c>
      <c r="H284" s="27"/>
    </row>
    <row r="285" customFormat="false" ht="22.5" hidden="false" customHeight="false" outlineLevel="0" collapsed="false">
      <c r="A285" s="36"/>
      <c r="B285" s="37" t="s">
        <v>420</v>
      </c>
      <c r="C285" s="37" t="s">
        <v>421</v>
      </c>
      <c r="D285" s="38" t="s">
        <v>21</v>
      </c>
      <c r="E285" s="39" t="n">
        <v>0.1392</v>
      </c>
      <c r="F285" s="40" t="n">
        <v>214.29</v>
      </c>
      <c r="G285" s="40" t="n">
        <v>29.83</v>
      </c>
      <c r="H285" s="27"/>
    </row>
    <row r="286" customFormat="false" ht="22.5" hidden="false" customHeight="false" outlineLevel="0" collapsed="false">
      <c r="A286" s="36"/>
      <c r="B286" s="37" t="s">
        <v>511</v>
      </c>
      <c r="C286" s="37" t="s">
        <v>512</v>
      </c>
      <c r="D286" s="38" t="s">
        <v>21</v>
      </c>
      <c r="E286" s="39" t="n">
        <v>0.0522</v>
      </c>
      <c r="F286" s="40" t="n">
        <v>152.78</v>
      </c>
      <c r="G286" s="40" t="n">
        <v>7.98</v>
      </c>
      <c r="H286" s="27"/>
    </row>
    <row r="287" customFormat="false" ht="22.5" hidden="false" customHeight="false" outlineLevel="0" collapsed="false">
      <c r="A287" s="36"/>
      <c r="B287" s="37" t="s">
        <v>513</v>
      </c>
      <c r="C287" s="37" t="s">
        <v>514</v>
      </c>
      <c r="D287" s="38" t="s">
        <v>21</v>
      </c>
      <c r="E287" s="39" t="n">
        <v>0.0348</v>
      </c>
      <c r="F287" s="40" t="n">
        <v>400.7</v>
      </c>
      <c r="G287" s="40" t="n">
        <v>13.94</v>
      </c>
      <c r="H287" s="27"/>
    </row>
    <row r="288" customFormat="false" ht="22.5" hidden="false" customHeight="false" outlineLevel="0" collapsed="false">
      <c r="A288" s="36"/>
      <c r="B288" s="37" t="s">
        <v>422</v>
      </c>
      <c r="C288" s="37" t="s">
        <v>423</v>
      </c>
      <c r="D288" s="38" t="s">
        <v>49</v>
      </c>
      <c r="E288" s="39" t="n">
        <v>0.2612</v>
      </c>
      <c r="F288" s="40" t="n">
        <v>113</v>
      </c>
      <c r="G288" s="40" t="n">
        <v>29.52</v>
      </c>
      <c r="H288" s="27"/>
    </row>
    <row r="289" customFormat="false" ht="22.5" hidden="false" customHeight="false" outlineLevel="0" collapsed="false">
      <c r="A289" s="36"/>
      <c r="B289" s="37" t="s">
        <v>424</v>
      </c>
      <c r="C289" s="37" t="s">
        <v>425</v>
      </c>
      <c r="D289" s="38" t="s">
        <v>49</v>
      </c>
      <c r="E289" s="39" t="n">
        <v>0.3007</v>
      </c>
      <c r="F289" s="40" t="n">
        <v>115.68</v>
      </c>
      <c r="G289" s="40" t="n">
        <v>34.78</v>
      </c>
      <c r="H289" s="27"/>
    </row>
    <row r="290" customFormat="false" ht="22.5" hidden="false" customHeight="false" outlineLevel="0" collapsed="false">
      <c r="A290" s="36"/>
      <c r="B290" s="37" t="s">
        <v>517</v>
      </c>
      <c r="C290" s="37" t="s">
        <v>518</v>
      </c>
      <c r="D290" s="38" t="s">
        <v>49</v>
      </c>
      <c r="E290" s="39" t="n">
        <v>0.083</v>
      </c>
      <c r="F290" s="40" t="n">
        <v>97.42</v>
      </c>
      <c r="G290" s="40" t="n">
        <v>8.09</v>
      </c>
      <c r="H290" s="27"/>
    </row>
    <row r="291" customFormat="false" ht="22.5" hidden="false" customHeight="false" outlineLevel="0" collapsed="false">
      <c r="A291" s="36"/>
      <c r="B291" s="37" t="s">
        <v>519</v>
      </c>
      <c r="C291" s="37" t="s">
        <v>520</v>
      </c>
      <c r="D291" s="38" t="s">
        <v>49</v>
      </c>
      <c r="E291" s="39" t="n">
        <v>0.0956</v>
      </c>
      <c r="F291" s="40" t="n">
        <v>99.34</v>
      </c>
      <c r="G291" s="40" t="n">
        <v>9.5</v>
      </c>
      <c r="H291" s="27"/>
    </row>
    <row r="292" customFormat="false" ht="22.5" hidden="false" customHeight="false" outlineLevel="0" collapsed="false">
      <c r="A292" s="36"/>
      <c r="B292" s="37" t="s">
        <v>426</v>
      </c>
      <c r="C292" s="37" t="s">
        <v>427</v>
      </c>
      <c r="D292" s="38" t="s">
        <v>49</v>
      </c>
      <c r="E292" s="39" t="n">
        <v>0.4081</v>
      </c>
      <c r="F292" s="40" t="n">
        <v>138.79</v>
      </c>
      <c r="G292" s="40" t="n">
        <v>56.64</v>
      </c>
      <c r="H292" s="27"/>
    </row>
    <row r="293" customFormat="false" ht="22.5" hidden="false" customHeight="false" outlineLevel="0" collapsed="false">
      <c r="A293" s="36"/>
      <c r="B293" s="37" t="s">
        <v>428</v>
      </c>
      <c r="C293" s="37" t="s">
        <v>429</v>
      </c>
      <c r="D293" s="38" t="s">
        <v>49</v>
      </c>
      <c r="E293" s="39" t="n">
        <v>0.3182</v>
      </c>
      <c r="F293" s="40" t="n">
        <v>181.68</v>
      </c>
      <c r="G293" s="40" t="n">
        <v>57.81</v>
      </c>
      <c r="H293" s="27"/>
    </row>
    <row r="294" customFormat="false" ht="22.5" hidden="false" customHeight="false" outlineLevel="0" collapsed="false">
      <c r="A294" s="36"/>
      <c r="B294" s="37" t="s">
        <v>521</v>
      </c>
      <c r="C294" s="37" t="s">
        <v>522</v>
      </c>
      <c r="D294" s="38" t="s">
        <v>49</v>
      </c>
      <c r="E294" s="39" t="n">
        <v>0.1297</v>
      </c>
      <c r="F294" s="40" t="n">
        <v>117.09</v>
      </c>
      <c r="G294" s="40" t="n">
        <v>15.19</v>
      </c>
      <c r="H294" s="27"/>
    </row>
    <row r="295" customFormat="false" ht="22.5" hidden="false" customHeight="false" outlineLevel="0" collapsed="false">
      <c r="A295" s="36"/>
      <c r="B295" s="37" t="s">
        <v>523</v>
      </c>
      <c r="C295" s="37" t="s">
        <v>524</v>
      </c>
      <c r="D295" s="38" t="s">
        <v>49</v>
      </c>
      <c r="E295" s="39" t="n">
        <v>0.1011</v>
      </c>
      <c r="F295" s="40" t="n">
        <v>150.45</v>
      </c>
      <c r="G295" s="40" t="n">
        <v>15.21</v>
      </c>
      <c r="H295" s="27"/>
    </row>
    <row r="296" customFormat="false" ht="22.5" hidden="false" customHeight="false" outlineLevel="0" collapsed="false">
      <c r="A296" s="36"/>
      <c r="B296" s="37" t="s">
        <v>577</v>
      </c>
      <c r="C296" s="37" t="s">
        <v>578</v>
      </c>
      <c r="D296" s="38" t="s">
        <v>49</v>
      </c>
      <c r="E296" s="39" t="n">
        <v>0.5134</v>
      </c>
      <c r="F296" s="40" t="n">
        <v>29.23</v>
      </c>
      <c r="G296" s="40" t="n">
        <v>15.01</v>
      </c>
      <c r="H296" s="27"/>
    </row>
    <row r="297" customFormat="false" ht="22.5" hidden="false" customHeight="false" outlineLevel="0" collapsed="false">
      <c r="A297" s="36"/>
      <c r="B297" s="37" t="s">
        <v>579</v>
      </c>
      <c r="C297" s="37" t="s">
        <v>580</v>
      </c>
      <c r="D297" s="38" t="s">
        <v>21</v>
      </c>
      <c r="E297" s="39" t="n">
        <v>0.0696</v>
      </c>
      <c r="F297" s="40" t="n">
        <v>98.37</v>
      </c>
      <c r="G297" s="40" t="n">
        <v>6.85</v>
      </c>
      <c r="H297" s="27"/>
    </row>
    <row r="298" customFormat="false" ht="22.5" hidden="false" customHeight="false" outlineLevel="0" collapsed="false">
      <c r="A298" s="36"/>
      <c r="B298" s="37" t="s">
        <v>430</v>
      </c>
      <c r="C298" s="37" t="s">
        <v>431</v>
      </c>
      <c r="D298" s="38" t="s">
        <v>91</v>
      </c>
      <c r="E298" s="39" t="n">
        <v>0.0286</v>
      </c>
      <c r="F298" s="40" t="n">
        <v>814</v>
      </c>
      <c r="G298" s="40" t="n">
        <v>23.28</v>
      </c>
      <c r="H298" s="27"/>
    </row>
    <row r="299" customFormat="false" ht="22.5" hidden="false" customHeight="false" outlineLevel="0" collapsed="false">
      <c r="A299" s="36"/>
      <c r="B299" s="37" t="s">
        <v>539</v>
      </c>
      <c r="C299" s="37" t="s">
        <v>540</v>
      </c>
      <c r="D299" s="38" t="s">
        <v>21</v>
      </c>
      <c r="E299" s="39" t="n">
        <v>0.0174</v>
      </c>
      <c r="F299" s="40" t="n">
        <v>76.18</v>
      </c>
      <c r="G299" s="40" t="n">
        <v>1.33</v>
      </c>
      <c r="H299" s="27"/>
    </row>
    <row r="300" customFormat="false" ht="22.5" hidden="false" customHeight="false" outlineLevel="0" collapsed="false">
      <c r="A300" s="36"/>
      <c r="B300" s="37" t="s">
        <v>531</v>
      </c>
      <c r="C300" s="37" t="s">
        <v>532</v>
      </c>
      <c r="D300" s="38" t="s">
        <v>21</v>
      </c>
      <c r="E300" s="39" t="n">
        <v>0.1044</v>
      </c>
      <c r="F300" s="40" t="n">
        <v>25.78</v>
      </c>
      <c r="G300" s="40" t="n">
        <v>2.69</v>
      </c>
      <c r="H300" s="27"/>
    </row>
    <row r="301" customFormat="false" ht="33.75" hidden="false" customHeight="false" outlineLevel="0" collapsed="false">
      <c r="A301" s="36"/>
      <c r="B301" s="37" t="s">
        <v>533</v>
      </c>
      <c r="C301" s="37" t="s">
        <v>534</v>
      </c>
      <c r="D301" s="38" t="s">
        <v>49</v>
      </c>
      <c r="E301" s="39" t="n">
        <v>0.4675</v>
      </c>
      <c r="F301" s="40" t="n">
        <v>72.88</v>
      </c>
      <c r="G301" s="40" t="n">
        <v>34.07</v>
      </c>
      <c r="H301" s="27"/>
    </row>
    <row r="302" customFormat="false" ht="15" hidden="false" customHeight="false" outlineLevel="0" collapsed="false">
      <c r="A302" s="36"/>
      <c r="B302" s="36"/>
      <c r="C302" s="36"/>
      <c r="D302" s="36"/>
      <c r="E302" s="41"/>
      <c r="F302" s="36"/>
      <c r="G302" s="42" t="n">
        <v>924.95</v>
      </c>
      <c r="H302" s="27"/>
    </row>
    <row r="303" customFormat="false" ht="22.5" hidden="false" customHeight="false" outlineLevel="0" collapsed="false">
      <c r="A303" s="31" t="s">
        <v>83</v>
      </c>
      <c r="B303" s="31" t="n">
        <v>97634</v>
      </c>
      <c r="C303" s="31" t="s">
        <v>84</v>
      </c>
      <c r="D303" s="32" t="s">
        <v>49</v>
      </c>
      <c r="E303" s="33"/>
      <c r="F303" s="34"/>
      <c r="G303" s="34"/>
      <c r="H303" s="35"/>
    </row>
    <row r="304" customFormat="false" ht="22.5" hidden="false" customHeight="false" outlineLevel="0" collapsed="false">
      <c r="A304" s="36"/>
      <c r="B304" s="37" t="s">
        <v>581</v>
      </c>
      <c r="C304" s="37" t="s">
        <v>582</v>
      </c>
      <c r="D304" s="38" t="s">
        <v>362</v>
      </c>
      <c r="E304" s="39" t="n">
        <v>0.0699</v>
      </c>
      <c r="F304" s="40" t="n">
        <v>20.03</v>
      </c>
      <c r="G304" s="40" t="n">
        <v>1.4</v>
      </c>
      <c r="H304" s="27"/>
    </row>
    <row r="305" customFormat="false" ht="22.5" hidden="false" customHeight="false" outlineLevel="0" collapsed="false">
      <c r="A305" s="36"/>
      <c r="B305" s="37" t="s">
        <v>583</v>
      </c>
      <c r="C305" s="37" t="s">
        <v>584</v>
      </c>
      <c r="D305" s="38" t="s">
        <v>365</v>
      </c>
      <c r="E305" s="39" t="n">
        <v>0.0482</v>
      </c>
      <c r="F305" s="40" t="n">
        <v>18.33</v>
      </c>
      <c r="G305" s="40" t="n">
        <v>0.88</v>
      </c>
      <c r="H305" s="27"/>
    </row>
    <row r="306" customFormat="false" ht="15" hidden="false" customHeight="false" outlineLevel="0" collapsed="false">
      <c r="A306" s="36"/>
      <c r="B306" s="37" t="s">
        <v>585</v>
      </c>
      <c r="C306" s="37" t="s">
        <v>586</v>
      </c>
      <c r="D306" s="38" t="s">
        <v>316</v>
      </c>
      <c r="E306" s="39" t="n">
        <v>0.1055</v>
      </c>
      <c r="F306" s="40" t="n">
        <v>21.96</v>
      </c>
      <c r="G306" s="40" t="n">
        <v>2.32</v>
      </c>
      <c r="H306" s="27"/>
    </row>
    <row r="307" customFormat="false" ht="15" hidden="false" customHeight="false" outlineLevel="0" collapsed="false">
      <c r="A307" s="36"/>
      <c r="B307" s="37" t="s">
        <v>348</v>
      </c>
      <c r="C307" s="37" t="s">
        <v>349</v>
      </c>
      <c r="D307" s="38" t="s">
        <v>316</v>
      </c>
      <c r="E307" s="39" t="n">
        <v>0.2972</v>
      </c>
      <c r="F307" s="40" t="n">
        <v>17.36</v>
      </c>
      <c r="G307" s="40" t="n">
        <v>5.16</v>
      </c>
      <c r="H307" s="27"/>
    </row>
    <row r="308" customFormat="false" ht="15" hidden="false" customHeight="false" outlineLevel="0" collapsed="false">
      <c r="A308" s="36"/>
      <c r="B308" s="36"/>
      <c r="C308" s="36"/>
      <c r="D308" s="36"/>
      <c r="E308" s="41"/>
      <c r="F308" s="36"/>
      <c r="G308" s="42" t="n">
        <v>9.76</v>
      </c>
      <c r="H308" s="27"/>
    </row>
    <row r="309" customFormat="false" ht="22.5" hidden="false" customHeight="false" outlineLevel="0" collapsed="false">
      <c r="A309" s="31" t="s">
        <v>85</v>
      </c>
      <c r="B309" s="31" t="n">
        <v>97632</v>
      </c>
      <c r="C309" s="31" t="s">
        <v>86</v>
      </c>
      <c r="D309" s="32" t="s">
        <v>72</v>
      </c>
      <c r="E309" s="33"/>
      <c r="F309" s="34"/>
      <c r="G309" s="34"/>
      <c r="H309" s="27"/>
    </row>
    <row r="310" customFormat="false" ht="15" hidden="false" customHeight="false" outlineLevel="0" collapsed="false">
      <c r="A310" s="36"/>
      <c r="B310" s="37" t="s">
        <v>585</v>
      </c>
      <c r="C310" s="37" t="s">
        <v>586</v>
      </c>
      <c r="D310" s="38" t="s">
        <v>316</v>
      </c>
      <c r="E310" s="39" t="n">
        <v>0.0293</v>
      </c>
      <c r="F310" s="40" t="n">
        <v>21.96</v>
      </c>
      <c r="G310" s="40" t="n">
        <v>0.64</v>
      </c>
      <c r="H310" s="27"/>
    </row>
    <row r="311" customFormat="false" ht="15" hidden="false" customHeight="false" outlineLevel="0" collapsed="false">
      <c r="A311" s="36"/>
      <c r="B311" s="37" t="s">
        <v>348</v>
      </c>
      <c r="C311" s="37" t="s">
        <v>349</v>
      </c>
      <c r="D311" s="38" t="s">
        <v>316</v>
      </c>
      <c r="E311" s="39" t="n">
        <v>0.0825</v>
      </c>
      <c r="F311" s="40" t="n">
        <v>17.36</v>
      </c>
      <c r="G311" s="40" t="n">
        <v>1.43</v>
      </c>
      <c r="H311" s="27"/>
    </row>
    <row r="312" customFormat="false" ht="15" hidden="false" customHeight="false" outlineLevel="0" collapsed="false">
      <c r="A312" s="36"/>
      <c r="B312" s="36"/>
      <c r="C312" s="36"/>
      <c r="D312" s="36"/>
      <c r="E312" s="41"/>
      <c r="F312" s="36"/>
      <c r="G312" s="42" t="n">
        <v>2.07</v>
      </c>
      <c r="H312" s="27"/>
    </row>
    <row r="313" customFormat="false" ht="15" hidden="false" customHeight="false" outlineLevel="0" collapsed="false">
      <c r="A313" s="31" t="s">
        <v>87</v>
      </c>
      <c r="B313" s="31" t="n">
        <v>97644</v>
      </c>
      <c r="C313" s="31" t="s">
        <v>88</v>
      </c>
      <c r="D313" s="32" t="s">
        <v>49</v>
      </c>
      <c r="E313" s="33"/>
      <c r="F313" s="34"/>
      <c r="G313" s="34"/>
      <c r="H313" s="27"/>
    </row>
    <row r="314" customFormat="false" ht="15" hidden="false" customHeight="false" outlineLevel="0" collapsed="false">
      <c r="A314" s="36"/>
      <c r="B314" s="37" t="s">
        <v>587</v>
      </c>
      <c r="C314" s="37" t="s">
        <v>588</v>
      </c>
      <c r="D314" s="38" t="s">
        <v>316</v>
      </c>
      <c r="E314" s="39" t="n">
        <v>0.1315</v>
      </c>
      <c r="F314" s="40" t="n">
        <v>22.05</v>
      </c>
      <c r="G314" s="40" t="n">
        <v>2.9</v>
      </c>
      <c r="H314" s="27"/>
    </row>
    <row r="315" customFormat="false" ht="15" hidden="false" customHeight="false" outlineLevel="0" collapsed="false">
      <c r="A315" s="36"/>
      <c r="B315" s="37" t="s">
        <v>348</v>
      </c>
      <c r="C315" s="37" t="s">
        <v>349</v>
      </c>
      <c r="D315" s="38" t="s">
        <v>316</v>
      </c>
      <c r="E315" s="39" t="n">
        <v>0.2582</v>
      </c>
      <c r="F315" s="40" t="n">
        <v>17.36</v>
      </c>
      <c r="G315" s="40" t="n">
        <v>4.48</v>
      </c>
      <c r="H315" s="27"/>
    </row>
    <row r="316" customFormat="false" ht="15" hidden="false" customHeight="false" outlineLevel="0" collapsed="false">
      <c r="A316" s="36"/>
      <c r="B316" s="36"/>
      <c r="C316" s="36"/>
      <c r="D316" s="36"/>
      <c r="E316" s="41"/>
      <c r="F316" s="36"/>
      <c r="G316" s="42" t="n">
        <v>7.38</v>
      </c>
      <c r="H316" s="27"/>
    </row>
    <row r="317" customFormat="false" ht="22.5" hidden="false" customHeight="false" outlineLevel="0" collapsed="false">
      <c r="A317" s="31" t="s">
        <v>89</v>
      </c>
      <c r="B317" s="31" t="n">
        <v>97622</v>
      </c>
      <c r="C317" s="31" t="s">
        <v>90</v>
      </c>
      <c r="D317" s="32" t="s">
        <v>91</v>
      </c>
      <c r="E317" s="33"/>
      <c r="F317" s="34"/>
      <c r="G317" s="34"/>
      <c r="H317" s="27"/>
    </row>
    <row r="318" customFormat="false" ht="15" hidden="false" customHeight="false" outlineLevel="0" collapsed="false">
      <c r="A318" s="36"/>
      <c r="B318" s="37" t="s">
        <v>587</v>
      </c>
      <c r="C318" s="37" t="s">
        <v>588</v>
      </c>
      <c r="D318" s="38" t="s">
        <v>316</v>
      </c>
      <c r="E318" s="39" t="n">
        <v>0.225</v>
      </c>
      <c r="F318" s="40" t="n">
        <v>22.05</v>
      </c>
      <c r="G318" s="40" t="n">
        <v>4.96</v>
      </c>
      <c r="H318" s="27"/>
    </row>
    <row r="319" customFormat="false" ht="15" hidden="false" customHeight="false" outlineLevel="0" collapsed="false">
      <c r="A319" s="36"/>
      <c r="B319" s="37" t="s">
        <v>348</v>
      </c>
      <c r="C319" s="37" t="s">
        <v>349</v>
      </c>
      <c r="D319" s="38" t="s">
        <v>316</v>
      </c>
      <c r="E319" s="39" t="n">
        <v>2.3248</v>
      </c>
      <c r="F319" s="40" t="n">
        <v>17.36</v>
      </c>
      <c r="G319" s="40" t="n">
        <v>40.36</v>
      </c>
      <c r="H319" s="27"/>
    </row>
    <row r="320" customFormat="false" ht="15" hidden="false" customHeight="false" outlineLevel="0" collapsed="false">
      <c r="A320" s="36"/>
      <c r="B320" s="36"/>
      <c r="C320" s="36"/>
      <c r="D320" s="36"/>
      <c r="E320" s="41"/>
      <c r="F320" s="36"/>
      <c r="G320" s="42" t="n">
        <v>45.32</v>
      </c>
      <c r="H320" s="27"/>
    </row>
    <row r="321" customFormat="false" ht="15" hidden="false" customHeight="false" outlineLevel="0" collapsed="false">
      <c r="A321" s="31" t="s">
        <v>92</v>
      </c>
      <c r="B321" s="31" t="n">
        <v>97631</v>
      </c>
      <c r="C321" s="31" t="s">
        <v>93</v>
      </c>
      <c r="D321" s="32" t="s">
        <v>49</v>
      </c>
      <c r="E321" s="33"/>
      <c r="F321" s="34"/>
      <c r="G321" s="34"/>
      <c r="H321" s="27"/>
    </row>
    <row r="322" customFormat="false" ht="15" hidden="false" customHeight="false" outlineLevel="0" collapsed="false">
      <c r="A322" s="36"/>
      <c r="B322" s="37" t="s">
        <v>587</v>
      </c>
      <c r="C322" s="37" t="s">
        <v>588</v>
      </c>
      <c r="D322" s="38" t="s">
        <v>316</v>
      </c>
      <c r="E322" s="39" t="n">
        <v>0.0374</v>
      </c>
      <c r="F322" s="40" t="n">
        <v>22.05</v>
      </c>
      <c r="G322" s="40" t="n">
        <v>0.82</v>
      </c>
      <c r="H322" s="27"/>
    </row>
    <row r="323" customFormat="false" ht="15" hidden="false" customHeight="false" outlineLevel="0" collapsed="false">
      <c r="A323" s="36"/>
      <c r="B323" s="37" t="s">
        <v>348</v>
      </c>
      <c r="C323" s="37" t="s">
        <v>349</v>
      </c>
      <c r="D323" s="38" t="s">
        <v>316</v>
      </c>
      <c r="E323" s="39" t="n">
        <v>0.1053</v>
      </c>
      <c r="F323" s="40" t="n">
        <v>17.36</v>
      </c>
      <c r="G323" s="40" t="n">
        <v>1.83</v>
      </c>
      <c r="H323" s="27"/>
    </row>
    <row r="324" customFormat="false" ht="15" hidden="false" customHeight="false" outlineLevel="0" collapsed="false">
      <c r="A324" s="36"/>
      <c r="B324" s="36"/>
      <c r="C324" s="36"/>
      <c r="D324" s="36"/>
      <c r="E324" s="41"/>
      <c r="F324" s="36"/>
      <c r="G324" s="42" t="n">
        <v>2.65</v>
      </c>
      <c r="H324" s="27"/>
    </row>
    <row r="325" customFormat="false" ht="22.5" hidden="false" customHeight="false" outlineLevel="0" collapsed="false">
      <c r="A325" s="31" t="s">
        <v>94</v>
      </c>
      <c r="B325" s="31" t="n">
        <v>97629</v>
      </c>
      <c r="C325" s="31" t="s">
        <v>95</v>
      </c>
      <c r="D325" s="32" t="s">
        <v>91</v>
      </c>
      <c r="E325" s="33"/>
      <c r="F325" s="34"/>
      <c r="G325" s="34"/>
      <c r="H325" s="27"/>
    </row>
    <row r="326" customFormat="false" ht="22.5" hidden="false" customHeight="false" outlineLevel="0" collapsed="false">
      <c r="A326" s="36"/>
      <c r="B326" s="37" t="s">
        <v>581</v>
      </c>
      <c r="C326" s="37" t="s">
        <v>582</v>
      </c>
      <c r="D326" s="38" t="s">
        <v>362</v>
      </c>
      <c r="E326" s="39" t="n">
        <v>1.5562</v>
      </c>
      <c r="F326" s="40" t="n">
        <v>20.03</v>
      </c>
      <c r="G326" s="40" t="n">
        <v>31.17</v>
      </c>
      <c r="H326" s="27"/>
    </row>
    <row r="327" customFormat="false" ht="22.5" hidden="false" customHeight="false" outlineLevel="0" collapsed="false">
      <c r="A327" s="36"/>
      <c r="B327" s="37" t="s">
        <v>583</v>
      </c>
      <c r="C327" s="37" t="s">
        <v>584</v>
      </c>
      <c r="D327" s="38" t="s">
        <v>365</v>
      </c>
      <c r="E327" s="39" t="n">
        <v>0.4411</v>
      </c>
      <c r="F327" s="40" t="n">
        <v>18.33</v>
      </c>
      <c r="G327" s="40" t="n">
        <v>8.09</v>
      </c>
      <c r="H327" s="27"/>
    </row>
    <row r="328" customFormat="false" ht="15" hidden="false" customHeight="false" outlineLevel="0" collapsed="false">
      <c r="A328" s="36"/>
      <c r="B328" s="37" t="s">
        <v>587</v>
      </c>
      <c r="C328" s="37" t="s">
        <v>588</v>
      </c>
      <c r="D328" s="38" t="s">
        <v>316</v>
      </c>
      <c r="E328" s="39" t="n">
        <v>0.3051</v>
      </c>
      <c r="F328" s="40" t="n">
        <v>22.05</v>
      </c>
      <c r="G328" s="40" t="n">
        <v>6.73</v>
      </c>
      <c r="H328" s="27"/>
    </row>
    <row r="329" customFormat="false" ht="15" hidden="false" customHeight="false" outlineLevel="0" collapsed="false">
      <c r="A329" s="36"/>
      <c r="B329" s="37" t="s">
        <v>348</v>
      </c>
      <c r="C329" s="37" t="s">
        <v>349</v>
      </c>
      <c r="D329" s="38" t="s">
        <v>316</v>
      </c>
      <c r="E329" s="39" t="n">
        <v>3.153</v>
      </c>
      <c r="F329" s="40" t="n">
        <v>17.36</v>
      </c>
      <c r="G329" s="40" t="n">
        <v>54.74</v>
      </c>
      <c r="H329" s="27"/>
    </row>
    <row r="330" customFormat="false" ht="15" hidden="false" customHeight="false" outlineLevel="0" collapsed="false">
      <c r="A330" s="36"/>
      <c r="B330" s="36"/>
      <c r="C330" s="36"/>
      <c r="D330" s="36"/>
      <c r="E330" s="41"/>
      <c r="F330" s="36"/>
      <c r="G330" s="42" t="n">
        <v>100.73</v>
      </c>
      <c r="H330" s="27"/>
    </row>
    <row r="331" customFormat="false" ht="15" hidden="false" customHeight="false" outlineLevel="0" collapsed="false">
      <c r="A331" s="31" t="s">
        <v>96</v>
      </c>
      <c r="B331" s="31" t="n">
        <v>97641</v>
      </c>
      <c r="C331" s="31" t="s">
        <v>97</v>
      </c>
      <c r="D331" s="32" t="s">
        <v>49</v>
      </c>
      <c r="E331" s="33"/>
      <c r="F331" s="34"/>
      <c r="G331" s="34"/>
      <c r="H331" s="27"/>
    </row>
    <row r="332" customFormat="false" ht="15" hidden="false" customHeight="false" outlineLevel="0" collapsed="false">
      <c r="A332" s="36"/>
      <c r="B332" s="37" t="s">
        <v>589</v>
      </c>
      <c r="C332" s="37" t="s">
        <v>590</v>
      </c>
      <c r="D332" s="38" t="s">
        <v>316</v>
      </c>
      <c r="E332" s="39" t="n">
        <v>0.0713</v>
      </c>
      <c r="F332" s="40" t="n">
        <v>21.91</v>
      </c>
      <c r="G332" s="40" t="n">
        <v>1.56</v>
      </c>
      <c r="H332" s="27"/>
    </row>
    <row r="333" customFormat="false" ht="15" hidden="false" customHeight="false" outlineLevel="0" collapsed="false">
      <c r="A333" s="36"/>
      <c r="B333" s="37" t="s">
        <v>348</v>
      </c>
      <c r="C333" s="37" t="s">
        <v>349</v>
      </c>
      <c r="D333" s="38" t="s">
        <v>316</v>
      </c>
      <c r="E333" s="39" t="n">
        <v>0.1401</v>
      </c>
      <c r="F333" s="40" t="n">
        <v>17.36</v>
      </c>
      <c r="G333" s="40" t="n">
        <v>2.43</v>
      </c>
      <c r="H333" s="27"/>
    </row>
    <row r="334" customFormat="false" ht="15" hidden="false" customHeight="false" outlineLevel="0" collapsed="false">
      <c r="A334" s="36"/>
      <c r="B334" s="36"/>
      <c r="C334" s="36"/>
      <c r="D334" s="36"/>
      <c r="E334" s="41"/>
      <c r="F334" s="36"/>
      <c r="G334" s="42" t="n">
        <v>3.99</v>
      </c>
      <c r="H334" s="27"/>
    </row>
    <row r="335" customFormat="false" ht="22.5" hidden="false" customHeight="false" outlineLevel="0" collapsed="false">
      <c r="A335" s="31" t="s">
        <v>98</v>
      </c>
      <c r="B335" s="31" t="n">
        <v>97660</v>
      </c>
      <c r="C335" s="31" t="s">
        <v>99</v>
      </c>
      <c r="D335" s="32" t="s">
        <v>21</v>
      </c>
      <c r="E335" s="33"/>
      <c r="F335" s="34"/>
      <c r="G335" s="34"/>
      <c r="H335" s="27"/>
    </row>
    <row r="336" customFormat="false" ht="15" hidden="false" customHeight="false" outlineLevel="0" collapsed="false">
      <c r="A336" s="36"/>
      <c r="B336" s="37" t="s">
        <v>591</v>
      </c>
      <c r="C336" s="37" t="s">
        <v>592</v>
      </c>
      <c r="D336" s="38" t="s">
        <v>316</v>
      </c>
      <c r="E336" s="39" t="n">
        <v>0.0095</v>
      </c>
      <c r="F336" s="40" t="n">
        <v>22.3</v>
      </c>
      <c r="G336" s="40" t="n">
        <v>0.21</v>
      </c>
      <c r="H336" s="27"/>
    </row>
    <row r="337" customFormat="false" ht="15" hidden="false" customHeight="false" outlineLevel="0" collapsed="false">
      <c r="A337" s="36"/>
      <c r="B337" s="37" t="s">
        <v>348</v>
      </c>
      <c r="C337" s="37" t="s">
        <v>349</v>
      </c>
      <c r="D337" s="38" t="s">
        <v>316</v>
      </c>
      <c r="E337" s="39" t="n">
        <v>0.0187</v>
      </c>
      <c r="F337" s="40" t="n">
        <v>17.36</v>
      </c>
      <c r="G337" s="40" t="n">
        <v>0.32</v>
      </c>
      <c r="H337" s="27"/>
    </row>
    <row r="338" customFormat="false" ht="15" hidden="false" customHeight="false" outlineLevel="0" collapsed="false">
      <c r="A338" s="36"/>
      <c r="B338" s="36"/>
      <c r="C338" s="36"/>
      <c r="D338" s="36"/>
      <c r="E338" s="41"/>
      <c r="F338" s="36"/>
      <c r="G338" s="42" t="n">
        <v>0.53</v>
      </c>
      <c r="H338" s="27"/>
    </row>
    <row r="339" customFormat="false" ht="22.5" hidden="false" customHeight="false" outlineLevel="0" collapsed="false">
      <c r="A339" s="31" t="s">
        <v>100</v>
      </c>
      <c r="B339" s="31" t="n">
        <v>97662</v>
      </c>
      <c r="C339" s="31" t="s">
        <v>101</v>
      </c>
      <c r="D339" s="32" t="s">
        <v>72</v>
      </c>
      <c r="E339" s="33"/>
      <c r="F339" s="34"/>
      <c r="G339" s="34"/>
      <c r="H339" s="27"/>
    </row>
    <row r="340" customFormat="false" ht="15" hidden="false" customHeight="false" outlineLevel="0" collapsed="false">
      <c r="A340" s="36"/>
      <c r="B340" s="37" t="s">
        <v>593</v>
      </c>
      <c r="C340" s="37" t="s">
        <v>594</v>
      </c>
      <c r="D340" s="38" t="s">
        <v>316</v>
      </c>
      <c r="E340" s="39" t="n">
        <v>0.0071</v>
      </c>
      <c r="F340" s="40" t="n">
        <v>21.43</v>
      </c>
      <c r="G340" s="40" t="n">
        <v>0.15</v>
      </c>
      <c r="H340" s="27"/>
    </row>
    <row r="341" customFormat="false" ht="15" hidden="false" customHeight="false" outlineLevel="0" collapsed="false">
      <c r="A341" s="36"/>
      <c r="B341" s="37" t="s">
        <v>348</v>
      </c>
      <c r="C341" s="37" t="s">
        <v>349</v>
      </c>
      <c r="D341" s="38" t="s">
        <v>316</v>
      </c>
      <c r="E341" s="39" t="n">
        <v>0.014</v>
      </c>
      <c r="F341" s="40" t="n">
        <v>17.36</v>
      </c>
      <c r="G341" s="40" t="n">
        <v>0.24</v>
      </c>
      <c r="H341" s="27"/>
    </row>
    <row r="342" customFormat="false" ht="15" hidden="false" customHeight="false" outlineLevel="0" collapsed="false">
      <c r="A342" s="36"/>
      <c r="B342" s="36"/>
      <c r="C342" s="36"/>
      <c r="D342" s="36"/>
      <c r="E342" s="41"/>
      <c r="F342" s="36"/>
      <c r="G342" s="42" t="n">
        <v>0.39</v>
      </c>
      <c r="H342" s="27"/>
    </row>
    <row r="343" customFormat="false" ht="15" hidden="false" customHeight="false" outlineLevel="0" collapsed="false">
      <c r="A343" s="31" t="s">
        <v>102</v>
      </c>
      <c r="B343" s="31" t="n">
        <v>97661</v>
      </c>
      <c r="C343" s="31" t="s">
        <v>103</v>
      </c>
      <c r="D343" s="32" t="s">
        <v>72</v>
      </c>
      <c r="E343" s="33"/>
      <c r="F343" s="34"/>
      <c r="G343" s="34"/>
      <c r="H343" s="27"/>
    </row>
    <row r="344" customFormat="false" ht="15" hidden="false" customHeight="false" outlineLevel="0" collapsed="false">
      <c r="A344" s="36"/>
      <c r="B344" s="37" t="s">
        <v>591</v>
      </c>
      <c r="C344" s="37" t="s">
        <v>592</v>
      </c>
      <c r="D344" s="38" t="s">
        <v>316</v>
      </c>
      <c r="E344" s="39" t="n">
        <v>0.0096</v>
      </c>
      <c r="F344" s="40" t="n">
        <v>22.3</v>
      </c>
      <c r="G344" s="40" t="n">
        <v>0.21</v>
      </c>
      <c r="H344" s="27"/>
    </row>
    <row r="345" customFormat="false" ht="15" hidden="false" customHeight="false" outlineLevel="0" collapsed="false">
      <c r="A345" s="36"/>
      <c r="B345" s="37" t="s">
        <v>348</v>
      </c>
      <c r="C345" s="37" t="s">
        <v>349</v>
      </c>
      <c r="D345" s="38" t="s">
        <v>316</v>
      </c>
      <c r="E345" s="39" t="n">
        <v>0.0188</v>
      </c>
      <c r="F345" s="40" t="n">
        <v>17.36</v>
      </c>
      <c r="G345" s="40" t="n">
        <v>0.33</v>
      </c>
      <c r="H345" s="27"/>
    </row>
    <row r="346" customFormat="false" ht="15" hidden="false" customHeight="false" outlineLevel="0" collapsed="false">
      <c r="A346" s="36"/>
      <c r="B346" s="36"/>
      <c r="C346" s="36"/>
      <c r="D346" s="36"/>
      <c r="E346" s="41"/>
      <c r="F346" s="36"/>
      <c r="G346" s="42" t="n">
        <v>0.54</v>
      </c>
      <c r="H346" s="27"/>
    </row>
    <row r="347" customFormat="false" ht="15" hidden="false" customHeight="false" outlineLevel="0" collapsed="false">
      <c r="A347" s="31" t="s">
        <v>104</v>
      </c>
      <c r="B347" s="31" t="n">
        <v>97663</v>
      </c>
      <c r="C347" s="31" t="s">
        <v>105</v>
      </c>
      <c r="D347" s="32" t="s">
        <v>21</v>
      </c>
      <c r="E347" s="33"/>
      <c r="F347" s="34"/>
      <c r="G347" s="34"/>
      <c r="H347" s="27"/>
    </row>
    <row r="348" customFormat="false" ht="15" hidden="false" customHeight="false" outlineLevel="0" collapsed="false">
      <c r="A348" s="36"/>
      <c r="B348" s="37" t="s">
        <v>593</v>
      </c>
      <c r="C348" s="37" t="s">
        <v>594</v>
      </c>
      <c r="D348" s="38" t="s">
        <v>316</v>
      </c>
      <c r="E348" s="39" t="n">
        <v>0.1755</v>
      </c>
      <c r="F348" s="40" t="n">
        <v>21.43</v>
      </c>
      <c r="G348" s="40" t="n">
        <v>3.76</v>
      </c>
      <c r="H348" s="27"/>
    </row>
    <row r="349" customFormat="false" ht="15" hidden="false" customHeight="false" outlineLevel="0" collapsed="false">
      <c r="A349" s="36"/>
      <c r="B349" s="37" t="s">
        <v>348</v>
      </c>
      <c r="C349" s="37" t="s">
        <v>349</v>
      </c>
      <c r="D349" s="38" t="s">
        <v>316</v>
      </c>
      <c r="E349" s="39" t="n">
        <v>0.3448</v>
      </c>
      <c r="F349" s="40" t="n">
        <v>17.36</v>
      </c>
      <c r="G349" s="40" t="n">
        <v>5.99</v>
      </c>
      <c r="H349" s="27"/>
    </row>
    <row r="350" customFormat="false" ht="15" hidden="false" customHeight="false" outlineLevel="0" collapsed="false">
      <c r="A350" s="36"/>
      <c r="B350" s="36"/>
      <c r="C350" s="36"/>
      <c r="D350" s="36"/>
      <c r="E350" s="41"/>
      <c r="F350" s="36"/>
      <c r="G350" s="42" t="n">
        <v>9.75</v>
      </c>
      <c r="H350" s="27"/>
    </row>
    <row r="351" customFormat="false" ht="15" hidden="false" customHeight="false" outlineLevel="0" collapsed="false">
      <c r="A351" s="31" t="s">
        <v>106</v>
      </c>
      <c r="B351" s="31" t="n">
        <v>97664</v>
      </c>
      <c r="C351" s="31" t="s">
        <v>107</v>
      </c>
      <c r="D351" s="32" t="s">
        <v>21</v>
      </c>
      <c r="E351" s="33"/>
      <c r="F351" s="34"/>
      <c r="G351" s="34"/>
      <c r="H351" s="27"/>
    </row>
    <row r="352" customFormat="false" ht="15" hidden="false" customHeight="false" outlineLevel="0" collapsed="false">
      <c r="A352" s="36"/>
      <c r="B352" s="37" t="s">
        <v>593</v>
      </c>
      <c r="C352" s="37" t="s">
        <v>594</v>
      </c>
      <c r="D352" s="38" t="s">
        <v>316</v>
      </c>
      <c r="E352" s="39" t="n">
        <v>0.0219</v>
      </c>
      <c r="F352" s="40" t="n">
        <v>21.43</v>
      </c>
      <c r="G352" s="40" t="n">
        <v>0.47</v>
      </c>
      <c r="H352" s="27"/>
    </row>
    <row r="353" customFormat="false" ht="15" hidden="false" customHeight="false" outlineLevel="0" collapsed="false">
      <c r="A353" s="36"/>
      <c r="B353" s="37" t="s">
        <v>348</v>
      </c>
      <c r="C353" s="37" t="s">
        <v>349</v>
      </c>
      <c r="D353" s="38" t="s">
        <v>316</v>
      </c>
      <c r="E353" s="39" t="n">
        <v>0.0431</v>
      </c>
      <c r="F353" s="40" t="n">
        <v>17.36</v>
      </c>
      <c r="G353" s="40" t="n">
        <v>0.75</v>
      </c>
      <c r="H353" s="27"/>
    </row>
    <row r="354" customFormat="false" ht="15" hidden="false" customHeight="false" outlineLevel="0" collapsed="false">
      <c r="A354" s="36"/>
      <c r="B354" s="36"/>
      <c r="C354" s="36"/>
      <c r="D354" s="36"/>
      <c r="E354" s="41"/>
      <c r="F354" s="36"/>
      <c r="G354" s="42" t="n">
        <v>1.22</v>
      </c>
      <c r="H354" s="27"/>
    </row>
    <row r="355" customFormat="false" ht="15" hidden="false" customHeight="false" outlineLevel="0" collapsed="false">
      <c r="A355" s="31" t="s">
        <v>108</v>
      </c>
      <c r="B355" s="31" t="n">
        <v>97665</v>
      </c>
      <c r="C355" s="31" t="s">
        <v>109</v>
      </c>
      <c r="D355" s="32" t="s">
        <v>21</v>
      </c>
      <c r="E355" s="33"/>
      <c r="F355" s="34"/>
      <c r="G355" s="34"/>
      <c r="H355" s="27"/>
    </row>
    <row r="356" customFormat="false" ht="15" hidden="false" customHeight="false" outlineLevel="0" collapsed="false">
      <c r="A356" s="36"/>
      <c r="B356" s="37" t="s">
        <v>591</v>
      </c>
      <c r="C356" s="37" t="s">
        <v>592</v>
      </c>
      <c r="D356" s="38" t="s">
        <v>316</v>
      </c>
      <c r="E356" s="39" t="n">
        <v>0.0183</v>
      </c>
      <c r="F356" s="40" t="n">
        <v>22.3</v>
      </c>
      <c r="G356" s="40" t="n">
        <v>0.41</v>
      </c>
      <c r="H356" s="27"/>
    </row>
    <row r="357" customFormat="false" ht="15" hidden="false" customHeight="false" outlineLevel="0" collapsed="false">
      <c r="A357" s="36"/>
      <c r="B357" s="37" t="s">
        <v>348</v>
      </c>
      <c r="C357" s="37" t="s">
        <v>349</v>
      </c>
      <c r="D357" s="38" t="s">
        <v>316</v>
      </c>
      <c r="E357" s="39" t="n">
        <v>0.0359</v>
      </c>
      <c r="F357" s="40" t="n">
        <v>17.36</v>
      </c>
      <c r="G357" s="40" t="n">
        <v>0.62</v>
      </c>
      <c r="H357" s="27"/>
    </row>
    <row r="358" customFormat="false" ht="15" hidden="false" customHeight="false" outlineLevel="0" collapsed="false">
      <c r="A358" s="36"/>
      <c r="B358" s="36"/>
      <c r="C358" s="36"/>
      <c r="D358" s="36"/>
      <c r="E358" s="41"/>
      <c r="F358" s="36"/>
      <c r="G358" s="42" t="n">
        <v>1.03</v>
      </c>
      <c r="H358" s="27"/>
    </row>
    <row r="359" customFormat="false" ht="22.5" hidden="false" customHeight="false" outlineLevel="0" collapsed="false">
      <c r="A359" s="31" t="s">
        <v>110</v>
      </c>
      <c r="B359" s="31" t="n">
        <v>97666</v>
      </c>
      <c r="C359" s="31" t="s">
        <v>111</v>
      </c>
      <c r="D359" s="32" t="s">
        <v>21</v>
      </c>
      <c r="E359" s="33"/>
      <c r="F359" s="34"/>
      <c r="G359" s="34"/>
      <c r="H359" s="27"/>
    </row>
    <row r="360" customFormat="false" ht="15" hidden="false" customHeight="false" outlineLevel="0" collapsed="false">
      <c r="A360" s="36"/>
      <c r="B360" s="37" t="s">
        <v>593</v>
      </c>
      <c r="C360" s="37" t="s">
        <v>594</v>
      </c>
      <c r="D360" s="38" t="s">
        <v>316</v>
      </c>
      <c r="E360" s="39" t="n">
        <v>0.128</v>
      </c>
      <c r="F360" s="40" t="n">
        <v>21.43</v>
      </c>
      <c r="G360" s="40" t="n">
        <v>2.74</v>
      </c>
      <c r="H360" s="27"/>
    </row>
    <row r="361" customFormat="false" ht="15" hidden="false" customHeight="false" outlineLevel="0" collapsed="false">
      <c r="A361" s="36"/>
      <c r="B361" s="37" t="s">
        <v>348</v>
      </c>
      <c r="C361" s="37" t="s">
        <v>349</v>
      </c>
      <c r="D361" s="38" t="s">
        <v>316</v>
      </c>
      <c r="E361" s="39" t="n">
        <v>0.2514</v>
      </c>
      <c r="F361" s="40" t="n">
        <v>17.36</v>
      </c>
      <c r="G361" s="40" t="n">
        <v>4.36</v>
      </c>
      <c r="H361" s="27"/>
    </row>
    <row r="362" customFormat="false" ht="15" hidden="false" customHeight="false" outlineLevel="0" collapsed="false">
      <c r="A362" s="36"/>
      <c r="B362" s="36"/>
      <c r="C362" s="36"/>
      <c r="D362" s="36"/>
      <c r="E362" s="41"/>
      <c r="F362" s="36"/>
      <c r="G362" s="42" t="n">
        <v>7.1</v>
      </c>
      <c r="H362" s="27"/>
    </row>
    <row r="363" customFormat="false" ht="15" hidden="false" customHeight="false" outlineLevel="0" collapsed="false">
      <c r="A363" s="31" t="s">
        <v>112</v>
      </c>
      <c r="B363" s="31" t="s">
        <v>113</v>
      </c>
      <c r="C363" s="31" t="s">
        <v>114</v>
      </c>
      <c r="D363" s="32" t="s">
        <v>21</v>
      </c>
      <c r="E363" s="33"/>
      <c r="F363" s="34"/>
      <c r="G363" s="34"/>
      <c r="H363" s="27"/>
    </row>
    <row r="364" customFormat="false" ht="15" hidden="false" customHeight="false" outlineLevel="0" collapsed="false">
      <c r="A364" s="36"/>
      <c r="B364" s="37" t="s">
        <v>587</v>
      </c>
      <c r="C364" s="37" t="s">
        <v>588</v>
      </c>
      <c r="D364" s="38" t="s">
        <v>316</v>
      </c>
      <c r="E364" s="39" t="n">
        <v>0.4</v>
      </c>
      <c r="F364" s="40" t="n">
        <v>22.05</v>
      </c>
      <c r="G364" s="40" t="n">
        <v>8.82</v>
      </c>
      <c r="H364" s="27"/>
    </row>
    <row r="365" customFormat="false" ht="15" hidden="false" customHeight="false" outlineLevel="0" collapsed="false">
      <c r="A365" s="36"/>
      <c r="B365" s="37" t="s">
        <v>348</v>
      </c>
      <c r="C365" s="37" t="s">
        <v>349</v>
      </c>
      <c r="D365" s="38" t="s">
        <v>316</v>
      </c>
      <c r="E365" s="39" t="n">
        <v>0.5</v>
      </c>
      <c r="F365" s="40" t="n">
        <v>17.36</v>
      </c>
      <c r="G365" s="40" t="n">
        <v>8.68</v>
      </c>
      <c r="H365" s="27"/>
    </row>
    <row r="366" customFormat="false" ht="15" hidden="false" customHeight="false" outlineLevel="0" collapsed="false">
      <c r="A366" s="36"/>
      <c r="B366" s="36"/>
      <c r="C366" s="36"/>
      <c r="D366" s="36"/>
      <c r="E366" s="41"/>
      <c r="F366" s="36"/>
      <c r="G366" s="42" t="n">
        <v>17.5</v>
      </c>
      <c r="H366" s="27"/>
    </row>
    <row r="367" customFormat="false" ht="15" hidden="false" customHeight="false" outlineLevel="0" collapsed="false">
      <c r="A367" s="31" t="s">
        <v>115</v>
      </c>
      <c r="B367" s="31" t="n">
        <v>93358</v>
      </c>
      <c r="C367" s="31" t="s">
        <v>116</v>
      </c>
      <c r="D367" s="32" t="s">
        <v>91</v>
      </c>
      <c r="E367" s="33"/>
      <c r="F367" s="34"/>
      <c r="G367" s="34"/>
      <c r="H367" s="27"/>
    </row>
    <row r="368" customFormat="false" ht="15" hidden="false" customHeight="false" outlineLevel="0" collapsed="false">
      <c r="A368" s="36"/>
      <c r="B368" s="37" t="s">
        <v>348</v>
      </c>
      <c r="C368" s="37" t="s">
        <v>349</v>
      </c>
      <c r="D368" s="38" t="s">
        <v>316</v>
      </c>
      <c r="E368" s="39" t="n">
        <v>3.956</v>
      </c>
      <c r="F368" s="40" t="n">
        <v>17.36</v>
      </c>
      <c r="G368" s="40" t="n">
        <v>68.68</v>
      </c>
      <c r="H368" s="27"/>
    </row>
    <row r="369" customFormat="false" ht="15" hidden="false" customHeight="false" outlineLevel="0" collapsed="false">
      <c r="A369" s="36"/>
      <c r="B369" s="36"/>
      <c r="C369" s="36"/>
      <c r="D369" s="36"/>
      <c r="E369" s="41"/>
      <c r="F369" s="36"/>
      <c r="G369" s="42" t="n">
        <v>68.68</v>
      </c>
      <c r="H369" s="27"/>
    </row>
    <row r="370" customFormat="false" ht="22.5" hidden="false" customHeight="false" outlineLevel="0" collapsed="false">
      <c r="A370" s="31" t="s">
        <v>117</v>
      </c>
      <c r="B370" s="31" t="n">
        <v>101570</v>
      </c>
      <c r="C370" s="31" t="s">
        <v>118</v>
      </c>
      <c r="D370" s="32" t="s">
        <v>49</v>
      </c>
      <c r="E370" s="33"/>
      <c r="F370" s="34"/>
      <c r="G370" s="34"/>
      <c r="H370" s="27"/>
    </row>
    <row r="371" customFormat="false" ht="15" hidden="false" customHeight="false" outlineLevel="0" collapsed="false">
      <c r="A371" s="36"/>
      <c r="B371" s="37" t="s">
        <v>354</v>
      </c>
      <c r="C371" s="37" t="s">
        <v>355</v>
      </c>
      <c r="D371" s="38" t="s">
        <v>137</v>
      </c>
      <c r="E371" s="39" t="n">
        <v>0.0096</v>
      </c>
      <c r="F371" s="40" t="n">
        <v>25</v>
      </c>
      <c r="G371" s="40" t="n">
        <v>0.24</v>
      </c>
      <c r="H371" s="27"/>
    </row>
    <row r="372" customFormat="false" ht="15" hidden="false" customHeight="false" outlineLevel="0" collapsed="false">
      <c r="A372" s="36"/>
      <c r="B372" s="37" t="s">
        <v>595</v>
      </c>
      <c r="C372" s="37" t="s">
        <v>596</v>
      </c>
      <c r="D372" s="38" t="s">
        <v>72</v>
      </c>
      <c r="E372" s="39" t="n">
        <v>0.2173</v>
      </c>
      <c r="F372" s="40" t="n">
        <v>23.2</v>
      </c>
      <c r="G372" s="40" t="n">
        <v>5.04</v>
      </c>
      <c r="H372" s="27"/>
    </row>
    <row r="373" customFormat="false" ht="22.5" hidden="false" customHeight="false" outlineLevel="0" collapsed="false">
      <c r="A373" s="36"/>
      <c r="B373" s="37" t="s">
        <v>597</v>
      </c>
      <c r="C373" s="37" t="s">
        <v>598</v>
      </c>
      <c r="D373" s="38" t="s">
        <v>72</v>
      </c>
      <c r="E373" s="39" t="n">
        <v>0.0543</v>
      </c>
      <c r="F373" s="40" t="n">
        <v>8.45</v>
      </c>
      <c r="G373" s="40" t="n">
        <v>0.46</v>
      </c>
      <c r="H373" s="27"/>
    </row>
    <row r="374" customFormat="false" ht="15" hidden="false" customHeight="false" outlineLevel="0" collapsed="false">
      <c r="A374" s="36"/>
      <c r="B374" s="37" t="s">
        <v>346</v>
      </c>
      <c r="C374" s="37" t="s">
        <v>347</v>
      </c>
      <c r="D374" s="38" t="s">
        <v>316</v>
      </c>
      <c r="E374" s="39" t="n">
        <v>0.4591</v>
      </c>
      <c r="F374" s="40" t="n">
        <v>21.79</v>
      </c>
      <c r="G374" s="40" t="n">
        <v>10</v>
      </c>
      <c r="H374" s="27"/>
    </row>
    <row r="375" customFormat="false" ht="15" hidden="false" customHeight="false" outlineLevel="0" collapsed="false">
      <c r="A375" s="36"/>
      <c r="B375" s="37" t="s">
        <v>348</v>
      </c>
      <c r="C375" s="37" t="s">
        <v>349</v>
      </c>
      <c r="D375" s="38" t="s">
        <v>316</v>
      </c>
      <c r="E375" s="39" t="n">
        <v>0.1967</v>
      </c>
      <c r="F375" s="40" t="n">
        <v>17.36</v>
      </c>
      <c r="G375" s="40" t="n">
        <v>3.41</v>
      </c>
      <c r="H375" s="27"/>
    </row>
    <row r="376" customFormat="false" ht="15" hidden="false" customHeight="false" outlineLevel="0" collapsed="false">
      <c r="A376" s="36"/>
      <c r="B376" s="36"/>
      <c r="C376" s="36"/>
      <c r="D376" s="36"/>
      <c r="E376" s="41"/>
      <c r="F376" s="36"/>
      <c r="G376" s="42" t="n">
        <v>19.15</v>
      </c>
      <c r="H376" s="27"/>
    </row>
    <row r="377" customFormat="false" ht="15" hidden="false" customHeight="false" outlineLevel="0" collapsed="false">
      <c r="A377" s="31" t="s">
        <v>119</v>
      </c>
      <c r="B377" s="31" t="n">
        <v>96995</v>
      </c>
      <c r="C377" s="31" t="s">
        <v>120</v>
      </c>
      <c r="D377" s="32" t="s">
        <v>91</v>
      </c>
      <c r="E377" s="33"/>
      <c r="F377" s="34"/>
      <c r="G377" s="34"/>
      <c r="H377" s="27"/>
    </row>
    <row r="378" customFormat="false" ht="15" hidden="false" customHeight="false" outlineLevel="0" collapsed="false">
      <c r="A378" s="36"/>
      <c r="B378" s="37" t="s">
        <v>348</v>
      </c>
      <c r="C378" s="37" t="s">
        <v>349</v>
      </c>
      <c r="D378" s="38" t="s">
        <v>316</v>
      </c>
      <c r="E378" s="39" t="n">
        <v>2.3986</v>
      </c>
      <c r="F378" s="40" t="n">
        <v>17.36</v>
      </c>
      <c r="G378" s="40" t="n">
        <v>41.64</v>
      </c>
      <c r="H378" s="27"/>
    </row>
    <row r="379" customFormat="false" ht="15" hidden="false" customHeight="false" outlineLevel="0" collapsed="false">
      <c r="A379" s="36"/>
      <c r="B379" s="36"/>
      <c r="C379" s="36"/>
      <c r="D379" s="36"/>
      <c r="E379" s="41"/>
      <c r="F379" s="36"/>
      <c r="G379" s="42" t="n">
        <v>41.64</v>
      </c>
      <c r="H379" s="27"/>
    </row>
    <row r="380" customFormat="false" ht="33.75" hidden="false" customHeight="false" outlineLevel="0" collapsed="false">
      <c r="A380" s="31" t="s">
        <v>121</v>
      </c>
      <c r="B380" s="31" t="n">
        <v>90082</v>
      </c>
      <c r="C380" s="31" t="s">
        <v>122</v>
      </c>
      <c r="D380" s="32" t="s">
        <v>91</v>
      </c>
      <c r="E380" s="33"/>
      <c r="F380" s="34"/>
      <c r="G380" s="34"/>
      <c r="H380" s="27"/>
    </row>
    <row r="381" customFormat="false" ht="22.5" hidden="false" customHeight="false" outlineLevel="0" collapsed="false">
      <c r="A381" s="36"/>
      <c r="B381" s="37" t="s">
        <v>599</v>
      </c>
      <c r="C381" s="37" t="s">
        <v>600</v>
      </c>
      <c r="D381" s="38" t="s">
        <v>362</v>
      </c>
      <c r="E381" s="39" t="n">
        <v>0.0322</v>
      </c>
      <c r="F381" s="40" t="n">
        <v>207.21</v>
      </c>
      <c r="G381" s="40" t="n">
        <v>6.67</v>
      </c>
      <c r="H381" s="27"/>
    </row>
    <row r="382" customFormat="false" ht="22.5" hidden="false" customHeight="false" outlineLevel="0" collapsed="false">
      <c r="A382" s="36"/>
      <c r="B382" s="37" t="s">
        <v>601</v>
      </c>
      <c r="C382" s="37" t="s">
        <v>602</v>
      </c>
      <c r="D382" s="38" t="s">
        <v>365</v>
      </c>
      <c r="E382" s="39" t="n">
        <v>0.035</v>
      </c>
      <c r="F382" s="40" t="n">
        <v>77.22</v>
      </c>
      <c r="G382" s="40" t="n">
        <v>2.7</v>
      </c>
      <c r="H382" s="27"/>
    </row>
    <row r="383" customFormat="false" ht="15" hidden="false" customHeight="false" outlineLevel="0" collapsed="false">
      <c r="A383" s="36"/>
      <c r="B383" s="37" t="s">
        <v>348</v>
      </c>
      <c r="C383" s="37" t="s">
        <v>349</v>
      </c>
      <c r="D383" s="38" t="s">
        <v>316</v>
      </c>
      <c r="E383" s="39" t="n">
        <v>0.0671</v>
      </c>
      <c r="F383" s="40" t="n">
        <v>17.36</v>
      </c>
      <c r="G383" s="40" t="n">
        <v>1.16</v>
      </c>
      <c r="H383" s="27"/>
    </row>
    <row r="384" customFormat="false" ht="15" hidden="false" customHeight="false" outlineLevel="0" collapsed="false">
      <c r="A384" s="36"/>
      <c r="B384" s="36"/>
      <c r="C384" s="36"/>
      <c r="D384" s="36"/>
      <c r="E384" s="41"/>
      <c r="F384" s="36"/>
      <c r="G384" s="42" t="n">
        <v>10.53</v>
      </c>
      <c r="H384" s="27"/>
    </row>
    <row r="385" customFormat="false" ht="22.5" hidden="false" customHeight="false" outlineLevel="0" collapsed="false">
      <c r="A385" s="31" t="s">
        <v>123</v>
      </c>
      <c r="B385" s="31" t="n">
        <v>97084</v>
      </c>
      <c r="C385" s="31" t="s">
        <v>124</v>
      </c>
      <c r="D385" s="32" t="s">
        <v>49</v>
      </c>
      <c r="E385" s="33"/>
      <c r="F385" s="34"/>
      <c r="G385" s="34"/>
      <c r="H385" s="27"/>
    </row>
    <row r="386" customFormat="false" ht="15" hidden="false" customHeight="false" outlineLevel="0" collapsed="false">
      <c r="A386" s="36"/>
      <c r="B386" s="37" t="s">
        <v>587</v>
      </c>
      <c r="C386" s="37" t="s">
        <v>588</v>
      </c>
      <c r="D386" s="38" t="s">
        <v>316</v>
      </c>
      <c r="E386" s="39" t="n">
        <v>0.009</v>
      </c>
      <c r="F386" s="40" t="n">
        <v>22.05</v>
      </c>
      <c r="G386" s="40" t="n">
        <v>0.2</v>
      </c>
      <c r="H386" s="27"/>
    </row>
    <row r="387" customFormat="false" ht="15" hidden="false" customHeight="false" outlineLevel="0" collapsed="false">
      <c r="A387" s="36"/>
      <c r="B387" s="37" t="s">
        <v>348</v>
      </c>
      <c r="C387" s="37" t="s">
        <v>349</v>
      </c>
      <c r="D387" s="38" t="s">
        <v>316</v>
      </c>
      <c r="E387" s="39" t="n">
        <v>0.019</v>
      </c>
      <c r="F387" s="40" t="n">
        <v>17.36</v>
      </c>
      <c r="G387" s="40" t="n">
        <v>0.33</v>
      </c>
      <c r="H387" s="27"/>
    </row>
    <row r="388" customFormat="false" ht="22.5" hidden="false" customHeight="false" outlineLevel="0" collapsed="false">
      <c r="A388" s="36"/>
      <c r="B388" s="37" t="s">
        <v>603</v>
      </c>
      <c r="C388" s="37" t="s">
        <v>604</v>
      </c>
      <c r="D388" s="38" t="s">
        <v>362</v>
      </c>
      <c r="E388" s="39" t="n">
        <v>0.005</v>
      </c>
      <c r="F388" s="40" t="n">
        <v>11.42</v>
      </c>
      <c r="G388" s="40" t="n">
        <v>0.06</v>
      </c>
      <c r="H388" s="27"/>
    </row>
    <row r="389" customFormat="false" ht="15" hidden="false" customHeight="false" outlineLevel="0" collapsed="false">
      <c r="A389" s="36"/>
      <c r="B389" s="36"/>
      <c r="C389" s="36"/>
      <c r="D389" s="36"/>
      <c r="E389" s="41"/>
      <c r="F389" s="36"/>
      <c r="G389" s="42" t="n">
        <v>0.59</v>
      </c>
      <c r="H389" s="27"/>
    </row>
    <row r="390" customFormat="false" ht="22.5" hidden="false" customHeight="false" outlineLevel="0" collapsed="false">
      <c r="A390" s="31" t="s">
        <v>125</v>
      </c>
      <c r="B390" s="31" t="n">
        <v>102191</v>
      </c>
      <c r="C390" s="31" t="s">
        <v>126</v>
      </c>
      <c r="D390" s="32" t="s">
        <v>49</v>
      </c>
      <c r="E390" s="33"/>
      <c r="F390" s="34"/>
      <c r="G390" s="34"/>
      <c r="H390" s="27"/>
    </row>
    <row r="391" customFormat="false" ht="15" hidden="false" customHeight="false" outlineLevel="0" collapsed="false">
      <c r="A391" s="36"/>
      <c r="B391" s="37" t="s">
        <v>348</v>
      </c>
      <c r="C391" s="37" t="s">
        <v>349</v>
      </c>
      <c r="D391" s="37" t="s">
        <v>316</v>
      </c>
      <c r="E391" s="37" t="n">
        <v>0.474</v>
      </c>
      <c r="F391" s="40" t="n">
        <v>17.36</v>
      </c>
      <c r="G391" s="40" t="n">
        <v>8.23</v>
      </c>
      <c r="H391" s="27"/>
    </row>
    <row r="392" customFormat="false" ht="15" hidden="false" customHeight="false" outlineLevel="0" collapsed="false">
      <c r="A392" s="36"/>
      <c r="B392" s="37" t="s">
        <v>605</v>
      </c>
      <c r="C392" s="37" t="s">
        <v>606</v>
      </c>
      <c r="D392" s="37" t="s">
        <v>316</v>
      </c>
      <c r="E392" s="37" t="n">
        <v>0.487</v>
      </c>
      <c r="F392" s="40" t="n">
        <v>18.2</v>
      </c>
      <c r="G392" s="40" t="n">
        <v>8.86</v>
      </c>
      <c r="H392" s="27"/>
    </row>
    <row r="393" customFormat="false" ht="15" hidden="false" customHeight="false" outlineLevel="0" collapsed="false">
      <c r="A393" s="36"/>
      <c r="B393" s="36"/>
      <c r="C393" s="36"/>
      <c r="D393" s="36"/>
      <c r="E393" s="36"/>
      <c r="F393" s="36"/>
      <c r="G393" s="42" t="n">
        <v>17.09</v>
      </c>
      <c r="H393" s="27"/>
    </row>
    <row r="394" customFormat="false" ht="22.5" hidden="false" customHeight="false" outlineLevel="0" collapsed="false">
      <c r="A394" s="31" t="s">
        <v>128</v>
      </c>
      <c r="B394" s="31" t="n">
        <v>96619</v>
      </c>
      <c r="C394" s="31" t="s">
        <v>129</v>
      </c>
      <c r="D394" s="32" t="s">
        <v>49</v>
      </c>
      <c r="E394" s="33"/>
      <c r="F394" s="34"/>
      <c r="G394" s="34"/>
      <c r="H394" s="35"/>
    </row>
    <row r="395" customFormat="false" ht="15" hidden="false" customHeight="false" outlineLevel="0" collapsed="false">
      <c r="A395" s="36"/>
      <c r="B395" s="37" t="s">
        <v>587</v>
      </c>
      <c r="C395" s="37" t="s">
        <v>588</v>
      </c>
      <c r="D395" s="38" t="s">
        <v>316</v>
      </c>
      <c r="E395" s="39" t="n">
        <v>0.3106</v>
      </c>
      <c r="F395" s="40" t="n">
        <v>22.05</v>
      </c>
      <c r="G395" s="40" t="n">
        <v>6.85</v>
      </c>
      <c r="H395" s="27"/>
    </row>
    <row r="396" customFormat="false" ht="15" hidden="false" customHeight="false" outlineLevel="0" collapsed="false">
      <c r="A396" s="36"/>
      <c r="B396" s="37" t="s">
        <v>348</v>
      </c>
      <c r="C396" s="37" t="s">
        <v>349</v>
      </c>
      <c r="D396" s="38" t="s">
        <v>316</v>
      </c>
      <c r="E396" s="39" t="n">
        <v>0.0847</v>
      </c>
      <c r="F396" s="40" t="n">
        <v>17.36</v>
      </c>
      <c r="G396" s="40" t="n">
        <v>1.47</v>
      </c>
      <c r="H396" s="27"/>
    </row>
    <row r="397" customFormat="false" ht="22.5" hidden="false" customHeight="false" outlineLevel="0" collapsed="false">
      <c r="A397" s="36"/>
      <c r="B397" s="37" t="s">
        <v>607</v>
      </c>
      <c r="C397" s="37" t="s">
        <v>608</v>
      </c>
      <c r="D397" s="38" t="s">
        <v>91</v>
      </c>
      <c r="E397" s="39" t="n">
        <v>0.0565</v>
      </c>
      <c r="F397" s="40" t="n">
        <v>317.54</v>
      </c>
      <c r="G397" s="40" t="n">
        <v>17.94</v>
      </c>
      <c r="H397" s="27"/>
    </row>
    <row r="398" customFormat="false" ht="15" hidden="false" customHeight="false" outlineLevel="0" collapsed="false">
      <c r="A398" s="36"/>
      <c r="B398" s="36"/>
      <c r="C398" s="36"/>
      <c r="D398" s="36"/>
      <c r="E398" s="41"/>
      <c r="F398" s="36"/>
      <c r="G398" s="42" t="n">
        <v>26.26</v>
      </c>
      <c r="H398" s="27"/>
    </row>
    <row r="399" customFormat="false" ht="22.5" hidden="false" customHeight="false" outlineLevel="0" collapsed="false">
      <c r="A399" s="31" t="s">
        <v>130</v>
      </c>
      <c r="B399" s="31" t="s">
        <v>131</v>
      </c>
      <c r="C399" s="31" t="s">
        <v>132</v>
      </c>
      <c r="D399" s="32" t="s">
        <v>91</v>
      </c>
      <c r="E399" s="33"/>
      <c r="F399" s="34"/>
      <c r="G399" s="34"/>
      <c r="H399" s="27"/>
    </row>
    <row r="400" customFormat="false" ht="15" hidden="false" customHeight="false" outlineLevel="0" collapsed="false">
      <c r="A400" s="36"/>
      <c r="B400" s="37" t="s">
        <v>587</v>
      </c>
      <c r="C400" s="37" t="s">
        <v>588</v>
      </c>
      <c r="D400" s="38" t="s">
        <v>316</v>
      </c>
      <c r="E400" s="39" t="n">
        <v>4.906</v>
      </c>
      <c r="F400" s="40" t="n">
        <v>22.05</v>
      </c>
      <c r="G400" s="40" t="n">
        <v>108.18</v>
      </c>
      <c r="H400" s="27"/>
    </row>
    <row r="401" customFormat="false" ht="15" hidden="false" customHeight="false" outlineLevel="0" collapsed="false">
      <c r="A401" s="36"/>
      <c r="B401" s="37" t="s">
        <v>348</v>
      </c>
      <c r="C401" s="37" t="s">
        <v>349</v>
      </c>
      <c r="D401" s="38" t="s">
        <v>316</v>
      </c>
      <c r="E401" s="39" t="n">
        <v>3.296</v>
      </c>
      <c r="F401" s="40" t="n">
        <v>17.36</v>
      </c>
      <c r="G401" s="40" t="n">
        <v>57.22</v>
      </c>
      <c r="H401" s="27"/>
    </row>
    <row r="402" customFormat="false" ht="22.5" hidden="false" customHeight="false" outlineLevel="0" collapsed="false">
      <c r="A402" s="36"/>
      <c r="B402" s="37" t="s">
        <v>609</v>
      </c>
      <c r="C402" s="37" t="s">
        <v>610</v>
      </c>
      <c r="D402" s="38" t="s">
        <v>362</v>
      </c>
      <c r="E402" s="39" t="n">
        <v>0.423</v>
      </c>
      <c r="F402" s="40" t="n">
        <v>1.33</v>
      </c>
      <c r="G402" s="40" t="n">
        <v>0.56</v>
      </c>
      <c r="H402" s="27"/>
    </row>
    <row r="403" customFormat="false" ht="22.5" hidden="false" customHeight="false" outlineLevel="0" collapsed="false">
      <c r="A403" s="36"/>
      <c r="B403" s="37" t="s">
        <v>611</v>
      </c>
      <c r="C403" s="37" t="s">
        <v>612</v>
      </c>
      <c r="D403" s="38" t="s">
        <v>365</v>
      </c>
      <c r="E403" s="39" t="n">
        <v>1.225</v>
      </c>
      <c r="F403" s="40" t="n">
        <v>0.55</v>
      </c>
      <c r="G403" s="40" t="n">
        <v>0.67</v>
      </c>
      <c r="H403" s="27"/>
    </row>
    <row r="404" customFormat="false" ht="22.5" hidden="false" customHeight="false" outlineLevel="0" collapsed="false">
      <c r="A404" s="36"/>
      <c r="B404" s="37" t="s">
        <v>613</v>
      </c>
      <c r="C404" s="37" t="s">
        <v>614</v>
      </c>
      <c r="D404" s="38" t="s">
        <v>91</v>
      </c>
      <c r="E404" s="39" t="n">
        <v>1.15</v>
      </c>
      <c r="F404" s="40" t="n">
        <v>352.42</v>
      </c>
      <c r="G404" s="40" t="n">
        <v>405.28</v>
      </c>
      <c r="H404" s="27"/>
    </row>
    <row r="405" customFormat="false" ht="15" hidden="false" customHeight="false" outlineLevel="0" collapsed="false">
      <c r="A405" s="36"/>
      <c r="B405" s="36"/>
      <c r="C405" s="36"/>
      <c r="D405" s="36"/>
      <c r="E405" s="41"/>
      <c r="F405" s="36"/>
      <c r="G405" s="42" t="n">
        <v>571.91</v>
      </c>
      <c r="H405" s="27"/>
    </row>
    <row r="406" customFormat="false" ht="22.5" hidden="false" customHeight="false" outlineLevel="0" collapsed="false">
      <c r="A406" s="31" t="s">
        <v>133</v>
      </c>
      <c r="B406" s="31" t="n">
        <v>96535</v>
      </c>
      <c r="C406" s="31" t="s">
        <v>134</v>
      </c>
      <c r="D406" s="32" t="s">
        <v>49</v>
      </c>
      <c r="E406" s="33"/>
      <c r="F406" s="34"/>
      <c r="G406" s="34"/>
      <c r="H406" s="27"/>
    </row>
    <row r="407" customFormat="false" ht="22.5" hidden="false" customHeight="false" outlineLevel="0" collapsed="false">
      <c r="A407" s="36"/>
      <c r="B407" s="37" t="s">
        <v>615</v>
      </c>
      <c r="C407" s="37" t="s">
        <v>616</v>
      </c>
      <c r="D407" s="38" t="s">
        <v>617</v>
      </c>
      <c r="E407" s="39" t="n">
        <v>0.017</v>
      </c>
      <c r="F407" s="40" t="n">
        <v>7.8</v>
      </c>
      <c r="G407" s="40" t="n">
        <v>0.13</v>
      </c>
      <c r="H407" s="27"/>
    </row>
    <row r="408" customFormat="false" ht="22.5" hidden="false" customHeight="false" outlineLevel="0" collapsed="false">
      <c r="A408" s="36"/>
      <c r="B408" s="37" t="s">
        <v>618</v>
      </c>
      <c r="C408" s="37" t="s">
        <v>619</v>
      </c>
      <c r="D408" s="38" t="s">
        <v>72</v>
      </c>
      <c r="E408" s="39" t="n">
        <v>4.612</v>
      </c>
      <c r="F408" s="40" t="n">
        <v>4.64</v>
      </c>
      <c r="G408" s="40" t="n">
        <v>21.4</v>
      </c>
      <c r="H408" s="27"/>
    </row>
    <row r="409" customFormat="false" ht="15" hidden="false" customHeight="false" outlineLevel="0" collapsed="false">
      <c r="A409" s="36"/>
      <c r="B409" s="37" t="s">
        <v>620</v>
      </c>
      <c r="C409" s="37" t="s">
        <v>621</v>
      </c>
      <c r="D409" s="38" t="s">
        <v>137</v>
      </c>
      <c r="E409" s="39" t="n">
        <v>0.047</v>
      </c>
      <c r="F409" s="40" t="n">
        <v>25.92</v>
      </c>
      <c r="G409" s="40" t="n">
        <v>1.22</v>
      </c>
      <c r="H409" s="27"/>
    </row>
    <row r="410" customFormat="false" ht="15" hidden="false" customHeight="false" outlineLevel="0" collapsed="false">
      <c r="A410" s="36"/>
      <c r="B410" s="37" t="s">
        <v>622</v>
      </c>
      <c r="C410" s="37" t="s">
        <v>623</v>
      </c>
      <c r="D410" s="38" t="s">
        <v>137</v>
      </c>
      <c r="E410" s="39" t="n">
        <v>0.016</v>
      </c>
      <c r="F410" s="40" t="n">
        <v>28.49</v>
      </c>
      <c r="G410" s="40" t="n">
        <v>0.46</v>
      </c>
      <c r="H410" s="27"/>
    </row>
    <row r="411" customFormat="false" ht="15" hidden="false" customHeight="false" outlineLevel="0" collapsed="false">
      <c r="A411" s="36"/>
      <c r="B411" s="37" t="s">
        <v>595</v>
      </c>
      <c r="C411" s="37" t="s">
        <v>596</v>
      </c>
      <c r="D411" s="38" t="s">
        <v>72</v>
      </c>
      <c r="E411" s="39" t="n">
        <v>1.278</v>
      </c>
      <c r="F411" s="40" t="n">
        <v>23.2</v>
      </c>
      <c r="G411" s="40" t="n">
        <v>29.65</v>
      </c>
      <c r="H411" s="27"/>
    </row>
    <row r="412" customFormat="false" ht="15" hidden="false" customHeight="false" outlineLevel="0" collapsed="false">
      <c r="A412" s="36"/>
      <c r="B412" s="37" t="s">
        <v>624</v>
      </c>
      <c r="C412" s="37" t="s">
        <v>625</v>
      </c>
      <c r="D412" s="38" t="s">
        <v>137</v>
      </c>
      <c r="E412" s="39" t="n">
        <v>0.01</v>
      </c>
      <c r="F412" s="40" t="n">
        <v>31.39</v>
      </c>
      <c r="G412" s="40" t="n">
        <v>0.31</v>
      </c>
      <c r="H412" s="27"/>
    </row>
    <row r="413" customFormat="false" ht="15" hidden="false" customHeight="false" outlineLevel="0" collapsed="false">
      <c r="A413" s="36"/>
      <c r="B413" s="37" t="s">
        <v>358</v>
      </c>
      <c r="C413" s="37" t="s">
        <v>359</v>
      </c>
      <c r="D413" s="38" t="s">
        <v>316</v>
      </c>
      <c r="E413" s="39" t="n">
        <v>1.086</v>
      </c>
      <c r="F413" s="40" t="n">
        <v>17.28</v>
      </c>
      <c r="G413" s="40" t="n">
        <v>18.77</v>
      </c>
      <c r="H413" s="27"/>
    </row>
    <row r="414" customFormat="false" ht="15" hidden="false" customHeight="false" outlineLevel="0" collapsed="false">
      <c r="A414" s="36"/>
      <c r="B414" s="37" t="s">
        <v>346</v>
      </c>
      <c r="C414" s="37" t="s">
        <v>347</v>
      </c>
      <c r="D414" s="38" t="s">
        <v>316</v>
      </c>
      <c r="E414" s="39" t="n">
        <v>2.769</v>
      </c>
      <c r="F414" s="40" t="n">
        <v>21.79</v>
      </c>
      <c r="G414" s="40" t="n">
        <v>60.34</v>
      </c>
      <c r="H414" s="27"/>
    </row>
    <row r="415" customFormat="false" ht="22.5" hidden="false" customHeight="false" outlineLevel="0" collapsed="false">
      <c r="A415" s="36"/>
      <c r="B415" s="37" t="s">
        <v>360</v>
      </c>
      <c r="C415" s="37" t="s">
        <v>361</v>
      </c>
      <c r="D415" s="38" t="s">
        <v>362</v>
      </c>
      <c r="E415" s="39" t="n">
        <v>0.079</v>
      </c>
      <c r="F415" s="40" t="n">
        <v>22.13</v>
      </c>
      <c r="G415" s="40" t="n">
        <v>1.75</v>
      </c>
      <c r="H415" s="27"/>
    </row>
    <row r="416" customFormat="false" ht="22.5" hidden="false" customHeight="false" outlineLevel="0" collapsed="false">
      <c r="A416" s="36"/>
      <c r="B416" s="37" t="s">
        <v>363</v>
      </c>
      <c r="C416" s="37" t="s">
        <v>364</v>
      </c>
      <c r="D416" s="38" t="s">
        <v>365</v>
      </c>
      <c r="E416" s="39" t="n">
        <v>0.039</v>
      </c>
      <c r="F416" s="40" t="n">
        <v>21.02</v>
      </c>
      <c r="G416" s="40" t="n">
        <v>0.82</v>
      </c>
      <c r="H416" s="27"/>
    </row>
    <row r="417" customFormat="false" ht="15" hidden="false" customHeight="false" outlineLevel="0" collapsed="false">
      <c r="A417" s="36"/>
      <c r="B417" s="36"/>
      <c r="C417" s="36"/>
      <c r="D417" s="36"/>
      <c r="E417" s="41"/>
      <c r="F417" s="36"/>
      <c r="G417" s="42" t="n">
        <v>134.85</v>
      </c>
      <c r="H417" s="27"/>
    </row>
    <row r="418" customFormat="false" ht="22.5" hidden="false" customHeight="false" outlineLevel="0" collapsed="false">
      <c r="A418" s="31" t="s">
        <v>135</v>
      </c>
      <c r="B418" s="31" t="n">
        <v>96545</v>
      </c>
      <c r="C418" s="31" t="s">
        <v>136</v>
      </c>
      <c r="D418" s="32" t="s">
        <v>137</v>
      </c>
      <c r="E418" s="33"/>
      <c r="F418" s="34"/>
      <c r="G418" s="34"/>
      <c r="H418" s="27"/>
    </row>
    <row r="419" customFormat="false" ht="22.5" hidden="false" customHeight="false" outlineLevel="0" collapsed="false">
      <c r="A419" s="36"/>
      <c r="B419" s="37" t="s">
        <v>626</v>
      </c>
      <c r="C419" s="37" t="s">
        <v>627</v>
      </c>
      <c r="D419" s="38" t="s">
        <v>21</v>
      </c>
      <c r="E419" s="39" t="n">
        <v>0.724</v>
      </c>
      <c r="F419" s="40" t="n">
        <v>0.22</v>
      </c>
      <c r="G419" s="40" t="n">
        <v>0.16</v>
      </c>
      <c r="H419" s="27"/>
    </row>
    <row r="420" customFormat="false" ht="15" hidden="false" customHeight="false" outlineLevel="0" collapsed="false">
      <c r="A420" s="36"/>
      <c r="B420" s="37" t="s">
        <v>628</v>
      </c>
      <c r="C420" s="37" t="s">
        <v>629</v>
      </c>
      <c r="D420" s="38" t="s">
        <v>137</v>
      </c>
      <c r="E420" s="39" t="n">
        <v>0.025</v>
      </c>
      <c r="F420" s="40" t="n">
        <v>28.93</v>
      </c>
      <c r="G420" s="40" t="n">
        <v>0.72</v>
      </c>
      <c r="H420" s="27"/>
    </row>
    <row r="421" customFormat="false" ht="15" hidden="false" customHeight="false" outlineLevel="0" collapsed="false">
      <c r="A421" s="36"/>
      <c r="B421" s="37" t="s">
        <v>630</v>
      </c>
      <c r="C421" s="37" t="s">
        <v>631</v>
      </c>
      <c r="D421" s="38" t="s">
        <v>316</v>
      </c>
      <c r="E421" s="39" t="n">
        <v>0.0375</v>
      </c>
      <c r="F421" s="40" t="n">
        <v>17.36</v>
      </c>
      <c r="G421" s="40" t="n">
        <v>0.65</v>
      </c>
      <c r="H421" s="27"/>
    </row>
    <row r="422" customFormat="false" ht="15" hidden="false" customHeight="false" outlineLevel="0" collapsed="false">
      <c r="A422" s="36"/>
      <c r="B422" s="37" t="s">
        <v>632</v>
      </c>
      <c r="C422" s="37" t="s">
        <v>633</v>
      </c>
      <c r="D422" s="38" t="s">
        <v>316</v>
      </c>
      <c r="E422" s="39" t="n">
        <v>0.1155</v>
      </c>
      <c r="F422" s="40" t="n">
        <v>21.91</v>
      </c>
      <c r="G422" s="40" t="n">
        <v>2.53</v>
      </c>
      <c r="H422" s="27"/>
    </row>
    <row r="423" customFormat="false" ht="22.5" hidden="false" customHeight="false" outlineLevel="0" collapsed="false">
      <c r="A423" s="36"/>
      <c r="B423" s="37" t="s">
        <v>634</v>
      </c>
      <c r="C423" s="37" t="s">
        <v>635</v>
      </c>
      <c r="D423" s="38" t="s">
        <v>137</v>
      </c>
      <c r="E423" s="39" t="n">
        <v>1</v>
      </c>
      <c r="F423" s="40" t="n">
        <v>13.23</v>
      </c>
      <c r="G423" s="40" t="n">
        <v>13.23</v>
      </c>
      <c r="H423" s="27"/>
    </row>
    <row r="424" customFormat="false" ht="15" hidden="false" customHeight="false" outlineLevel="0" collapsed="false">
      <c r="A424" s="36"/>
      <c r="B424" s="36"/>
      <c r="C424" s="36"/>
      <c r="D424" s="36"/>
      <c r="E424" s="41"/>
      <c r="F424" s="36"/>
      <c r="G424" s="42" t="n">
        <v>17.29</v>
      </c>
      <c r="H424" s="27"/>
    </row>
    <row r="425" customFormat="false" ht="22.5" hidden="false" customHeight="false" outlineLevel="0" collapsed="false">
      <c r="A425" s="31" t="s">
        <v>138</v>
      </c>
      <c r="B425" s="31" t="s">
        <v>139</v>
      </c>
      <c r="C425" s="31" t="s">
        <v>140</v>
      </c>
      <c r="D425" s="32" t="s">
        <v>91</v>
      </c>
      <c r="E425" s="33"/>
      <c r="F425" s="34"/>
      <c r="G425" s="34"/>
      <c r="H425" s="27"/>
    </row>
    <row r="426" customFormat="false" ht="15" hidden="false" customHeight="false" outlineLevel="0" collapsed="false">
      <c r="A426" s="36"/>
      <c r="B426" s="37" t="s">
        <v>587</v>
      </c>
      <c r="C426" s="37" t="s">
        <v>588</v>
      </c>
      <c r="D426" s="38" t="s">
        <v>316</v>
      </c>
      <c r="E426" s="39" t="n">
        <v>4.906</v>
      </c>
      <c r="F426" s="40" t="n">
        <v>22.05</v>
      </c>
      <c r="G426" s="40" t="n">
        <v>108.18</v>
      </c>
      <c r="H426" s="27"/>
    </row>
    <row r="427" customFormat="false" ht="15" hidden="false" customHeight="false" outlineLevel="0" collapsed="false">
      <c r="A427" s="36"/>
      <c r="B427" s="37" t="s">
        <v>348</v>
      </c>
      <c r="C427" s="37" t="s">
        <v>349</v>
      </c>
      <c r="D427" s="38" t="s">
        <v>316</v>
      </c>
      <c r="E427" s="39" t="n">
        <v>3.296</v>
      </c>
      <c r="F427" s="40" t="n">
        <v>17.36</v>
      </c>
      <c r="G427" s="40" t="n">
        <v>57.22</v>
      </c>
      <c r="H427" s="27"/>
    </row>
    <row r="428" customFormat="false" ht="22.5" hidden="false" customHeight="false" outlineLevel="0" collapsed="false">
      <c r="A428" s="36"/>
      <c r="B428" s="37" t="s">
        <v>609</v>
      </c>
      <c r="C428" s="37" t="s">
        <v>610</v>
      </c>
      <c r="D428" s="38" t="s">
        <v>362</v>
      </c>
      <c r="E428" s="39" t="n">
        <v>0.423</v>
      </c>
      <c r="F428" s="40" t="n">
        <v>1.33</v>
      </c>
      <c r="G428" s="40" t="n">
        <v>0.56</v>
      </c>
      <c r="H428" s="27"/>
    </row>
    <row r="429" customFormat="false" ht="22.5" hidden="false" customHeight="false" outlineLevel="0" collapsed="false">
      <c r="A429" s="36"/>
      <c r="B429" s="37" t="s">
        <v>611</v>
      </c>
      <c r="C429" s="37" t="s">
        <v>612</v>
      </c>
      <c r="D429" s="38" t="s">
        <v>365</v>
      </c>
      <c r="E429" s="39" t="n">
        <v>1.225</v>
      </c>
      <c r="F429" s="40" t="n">
        <v>0.55</v>
      </c>
      <c r="G429" s="40" t="n">
        <v>0.67</v>
      </c>
      <c r="H429" s="27"/>
    </row>
    <row r="430" customFormat="false" ht="22.5" hidden="false" customHeight="false" outlineLevel="0" collapsed="false">
      <c r="A430" s="36"/>
      <c r="B430" s="37" t="s">
        <v>636</v>
      </c>
      <c r="C430" s="37" t="s">
        <v>637</v>
      </c>
      <c r="D430" s="38" t="s">
        <v>91</v>
      </c>
      <c r="E430" s="39" t="n">
        <v>1.15</v>
      </c>
      <c r="F430" s="40" t="n">
        <v>391.99</v>
      </c>
      <c r="G430" s="40" t="n">
        <v>450.79</v>
      </c>
      <c r="H430" s="27"/>
    </row>
    <row r="431" customFormat="false" ht="15" hidden="false" customHeight="false" outlineLevel="0" collapsed="false">
      <c r="A431" s="36"/>
      <c r="B431" s="36"/>
      <c r="C431" s="36"/>
      <c r="D431" s="36"/>
      <c r="E431" s="41"/>
      <c r="F431" s="36"/>
      <c r="G431" s="42" t="n">
        <v>617.42</v>
      </c>
      <c r="H431" s="27"/>
    </row>
    <row r="432" customFormat="false" ht="22.5" hidden="false" customHeight="false" outlineLevel="0" collapsed="false">
      <c r="A432" s="31" t="s">
        <v>142</v>
      </c>
      <c r="B432" s="31" t="s">
        <v>143</v>
      </c>
      <c r="C432" s="31" t="s">
        <v>144</v>
      </c>
      <c r="D432" s="32" t="s">
        <v>21</v>
      </c>
      <c r="E432" s="33"/>
      <c r="F432" s="34"/>
      <c r="G432" s="34"/>
      <c r="H432" s="35"/>
    </row>
    <row r="433" customFormat="false" ht="22.5" hidden="false" customHeight="false" outlineLevel="0" collapsed="false">
      <c r="A433" s="36"/>
      <c r="B433" s="37" t="s">
        <v>638</v>
      </c>
      <c r="C433" s="37" t="s">
        <v>639</v>
      </c>
      <c r="D433" s="38" t="s">
        <v>21</v>
      </c>
      <c r="E433" s="39" t="n">
        <v>1</v>
      </c>
      <c r="F433" s="40" t="n">
        <v>271.9</v>
      </c>
      <c r="G433" s="40" t="n">
        <v>271.9</v>
      </c>
      <c r="H433" s="27"/>
    </row>
    <row r="434" customFormat="false" ht="15" hidden="false" customHeight="false" outlineLevel="0" collapsed="false">
      <c r="A434" s="36"/>
      <c r="B434" s="37" t="s">
        <v>382</v>
      </c>
      <c r="C434" s="37" t="s">
        <v>383</v>
      </c>
      <c r="D434" s="38" t="s">
        <v>316</v>
      </c>
      <c r="E434" s="39" t="n">
        <v>0.1848</v>
      </c>
      <c r="F434" s="40" t="n">
        <v>17.22</v>
      </c>
      <c r="G434" s="40" t="n">
        <v>3.18</v>
      </c>
      <c r="H434" s="27"/>
    </row>
    <row r="435" customFormat="false" ht="15" hidden="false" customHeight="false" outlineLevel="0" collapsed="false">
      <c r="A435" s="36"/>
      <c r="B435" s="36"/>
      <c r="C435" s="36"/>
      <c r="D435" s="36"/>
      <c r="E435" s="41"/>
      <c r="F435" s="36"/>
      <c r="G435" s="42" t="n">
        <v>275.08</v>
      </c>
      <c r="H435" s="27"/>
    </row>
    <row r="436" customFormat="false" ht="33.75" hidden="false" customHeight="false" outlineLevel="0" collapsed="false">
      <c r="A436" s="31" t="s">
        <v>145</v>
      </c>
      <c r="B436" s="31" t="s">
        <v>146</v>
      </c>
      <c r="C436" s="31" t="s">
        <v>147</v>
      </c>
      <c r="D436" s="32" t="s">
        <v>137</v>
      </c>
      <c r="E436" s="33"/>
      <c r="F436" s="34"/>
      <c r="G436" s="34"/>
      <c r="H436" s="27"/>
    </row>
    <row r="437" customFormat="false" ht="15" hidden="false" customHeight="false" outlineLevel="0" collapsed="false">
      <c r="A437" s="36"/>
      <c r="B437" s="37" t="s">
        <v>640</v>
      </c>
      <c r="C437" s="37" t="s">
        <v>641</v>
      </c>
      <c r="D437" s="38" t="s">
        <v>137</v>
      </c>
      <c r="E437" s="39" t="n">
        <v>0.01</v>
      </c>
      <c r="F437" s="40" t="n">
        <v>59</v>
      </c>
      <c r="G437" s="40" t="n">
        <v>0.59</v>
      </c>
      <c r="H437" s="27"/>
    </row>
    <row r="438" customFormat="false" ht="15" hidden="false" customHeight="false" outlineLevel="0" collapsed="false">
      <c r="A438" s="36"/>
      <c r="B438" s="37" t="s">
        <v>642</v>
      </c>
      <c r="C438" s="37" t="s">
        <v>643</v>
      </c>
      <c r="D438" s="38" t="s">
        <v>91</v>
      </c>
      <c r="E438" s="39" t="n">
        <v>0.05</v>
      </c>
      <c r="F438" s="40" t="n">
        <v>12.93</v>
      </c>
      <c r="G438" s="40" t="n">
        <v>0.65</v>
      </c>
      <c r="H438" s="27"/>
    </row>
    <row r="439" customFormat="false" ht="15" hidden="false" customHeight="false" outlineLevel="0" collapsed="false">
      <c r="A439" s="36"/>
      <c r="B439" s="37" t="s">
        <v>644</v>
      </c>
      <c r="C439" s="37" t="s">
        <v>645</v>
      </c>
      <c r="D439" s="38" t="s">
        <v>137</v>
      </c>
      <c r="E439" s="39" t="n">
        <v>0.025</v>
      </c>
      <c r="F439" s="40" t="n">
        <v>35.9</v>
      </c>
      <c r="G439" s="40" t="n">
        <v>0.9</v>
      </c>
      <c r="H439" s="27"/>
    </row>
    <row r="440" customFormat="false" ht="15" hidden="false" customHeight="false" outlineLevel="0" collapsed="false">
      <c r="A440" s="36"/>
      <c r="B440" s="37" t="s">
        <v>646</v>
      </c>
      <c r="C440" s="37" t="s">
        <v>647</v>
      </c>
      <c r="D440" s="38" t="s">
        <v>137</v>
      </c>
      <c r="E440" s="39" t="n">
        <v>0.055</v>
      </c>
      <c r="F440" s="40" t="n">
        <v>10.46</v>
      </c>
      <c r="G440" s="40" t="n">
        <v>0.58</v>
      </c>
      <c r="H440" s="27"/>
    </row>
    <row r="441" customFormat="false" ht="15" hidden="false" customHeight="false" outlineLevel="0" collapsed="false">
      <c r="A441" s="36"/>
      <c r="B441" s="37" t="s">
        <v>648</v>
      </c>
      <c r="C441" s="37" t="s">
        <v>649</v>
      </c>
      <c r="D441" s="38" t="s">
        <v>137</v>
      </c>
      <c r="E441" s="39" t="n">
        <v>1.05</v>
      </c>
      <c r="F441" s="40" t="n">
        <v>13.5</v>
      </c>
      <c r="G441" s="40" t="n">
        <v>14.18</v>
      </c>
      <c r="H441" s="27"/>
    </row>
    <row r="442" customFormat="false" ht="15" hidden="false" customHeight="false" outlineLevel="0" collapsed="false">
      <c r="A442" s="36"/>
      <c r="B442" s="37" t="s">
        <v>650</v>
      </c>
      <c r="C442" s="37" t="s">
        <v>651</v>
      </c>
      <c r="D442" s="38" t="s">
        <v>21</v>
      </c>
      <c r="E442" s="39" t="n">
        <v>1</v>
      </c>
      <c r="F442" s="40" t="n">
        <v>2.07</v>
      </c>
      <c r="G442" s="40" t="n">
        <v>2.07</v>
      </c>
      <c r="H442" s="27"/>
    </row>
    <row r="443" customFormat="false" ht="22.5" hidden="false" customHeight="false" outlineLevel="0" collapsed="false">
      <c r="A443" s="36"/>
      <c r="B443" s="37" t="s">
        <v>652</v>
      </c>
      <c r="C443" s="37" t="s">
        <v>653</v>
      </c>
      <c r="D443" s="38" t="s">
        <v>362</v>
      </c>
      <c r="E443" s="39" t="n">
        <v>0.025</v>
      </c>
      <c r="F443" s="40" t="n">
        <v>23.89</v>
      </c>
      <c r="G443" s="40" t="n">
        <v>0.6</v>
      </c>
      <c r="H443" s="27"/>
    </row>
    <row r="444" customFormat="false" ht="22.5" hidden="false" customHeight="false" outlineLevel="0" collapsed="false">
      <c r="A444" s="36"/>
      <c r="B444" s="37" t="s">
        <v>654</v>
      </c>
      <c r="C444" s="37" t="s">
        <v>655</v>
      </c>
      <c r="D444" s="38" t="s">
        <v>362</v>
      </c>
      <c r="E444" s="39" t="n">
        <v>0.5</v>
      </c>
      <c r="F444" s="40" t="n">
        <v>0.08</v>
      </c>
      <c r="G444" s="40" t="n">
        <v>0.04</v>
      </c>
      <c r="H444" s="27"/>
    </row>
    <row r="445" customFormat="false" ht="15" hidden="false" customHeight="false" outlineLevel="0" collapsed="false">
      <c r="A445" s="36"/>
      <c r="B445" s="37" t="s">
        <v>656</v>
      </c>
      <c r="C445" s="37" t="s">
        <v>657</v>
      </c>
      <c r="D445" s="38" t="s">
        <v>316</v>
      </c>
      <c r="E445" s="39" t="n">
        <v>0.1</v>
      </c>
      <c r="F445" s="40" t="n">
        <v>13.12</v>
      </c>
      <c r="G445" s="40" t="n">
        <v>1.31</v>
      </c>
      <c r="H445" s="27"/>
    </row>
    <row r="446" customFormat="false" ht="15" hidden="false" customHeight="false" outlineLevel="0" collapsed="false">
      <c r="A446" s="36"/>
      <c r="B446" s="37" t="s">
        <v>382</v>
      </c>
      <c r="C446" s="37" t="s">
        <v>383</v>
      </c>
      <c r="D446" s="38" t="s">
        <v>316</v>
      </c>
      <c r="E446" s="39" t="n">
        <v>0.2</v>
      </c>
      <c r="F446" s="40" t="n">
        <v>17.22</v>
      </c>
      <c r="G446" s="40" t="n">
        <v>3.44</v>
      </c>
      <c r="H446" s="27"/>
    </row>
    <row r="447" customFormat="false" ht="15" hidden="false" customHeight="false" outlineLevel="0" collapsed="false">
      <c r="A447" s="36"/>
      <c r="B447" s="37" t="s">
        <v>658</v>
      </c>
      <c r="C447" s="37" t="s">
        <v>659</v>
      </c>
      <c r="D447" s="38" t="s">
        <v>316</v>
      </c>
      <c r="E447" s="39" t="n">
        <v>0.2</v>
      </c>
      <c r="F447" s="40" t="n">
        <v>23.61</v>
      </c>
      <c r="G447" s="40" t="n">
        <v>4.72</v>
      </c>
      <c r="H447" s="27"/>
    </row>
    <row r="448" customFormat="false" ht="15" hidden="false" customHeight="false" outlineLevel="0" collapsed="false">
      <c r="A448" s="36"/>
      <c r="B448" s="37" t="s">
        <v>660</v>
      </c>
      <c r="C448" s="37" t="s">
        <v>661</v>
      </c>
      <c r="D448" s="38" t="s">
        <v>49</v>
      </c>
      <c r="E448" s="39" t="n">
        <v>0.0227</v>
      </c>
      <c r="F448" s="40" t="n">
        <v>26.44</v>
      </c>
      <c r="G448" s="40" t="n">
        <v>0.6</v>
      </c>
      <c r="H448" s="27"/>
    </row>
    <row r="449" customFormat="false" ht="22.5" hidden="false" customHeight="false" outlineLevel="0" collapsed="false">
      <c r="A449" s="36"/>
      <c r="B449" s="37" t="s">
        <v>662</v>
      </c>
      <c r="C449" s="37" t="s">
        <v>663</v>
      </c>
      <c r="D449" s="38" t="s">
        <v>49</v>
      </c>
      <c r="E449" s="39" t="n">
        <v>0.0227</v>
      </c>
      <c r="F449" s="40" t="n">
        <v>7.23</v>
      </c>
      <c r="G449" s="40" t="n">
        <v>0.16</v>
      </c>
      <c r="H449" s="27"/>
    </row>
    <row r="450" customFormat="false" ht="15" hidden="false" customHeight="false" outlineLevel="0" collapsed="false">
      <c r="A450" s="36"/>
      <c r="B450" s="36"/>
      <c r="C450" s="36"/>
      <c r="D450" s="36"/>
      <c r="E450" s="41"/>
      <c r="F450" s="36"/>
      <c r="G450" s="42" t="n">
        <v>29.84</v>
      </c>
      <c r="H450" s="27"/>
    </row>
    <row r="451" customFormat="false" ht="22.5" hidden="false" customHeight="false" outlineLevel="0" collapsed="false">
      <c r="A451" s="31" t="s">
        <v>148</v>
      </c>
      <c r="B451" s="31" t="s">
        <v>149</v>
      </c>
      <c r="C451" s="31" t="s">
        <v>150</v>
      </c>
      <c r="D451" s="32" t="s">
        <v>91</v>
      </c>
      <c r="E451" s="33"/>
      <c r="F451" s="34"/>
      <c r="G451" s="34"/>
      <c r="H451" s="27"/>
    </row>
    <row r="452" customFormat="false" ht="15" hidden="false" customHeight="false" outlineLevel="0" collapsed="false">
      <c r="A452" s="36"/>
      <c r="B452" s="37" t="s">
        <v>587</v>
      </c>
      <c r="C452" s="37" t="s">
        <v>588</v>
      </c>
      <c r="D452" s="38" t="s">
        <v>316</v>
      </c>
      <c r="E452" s="39" t="n">
        <v>0.8353</v>
      </c>
      <c r="F452" s="40" t="n">
        <v>22.05</v>
      </c>
      <c r="G452" s="40" t="n">
        <v>18.42</v>
      </c>
      <c r="H452" s="27"/>
    </row>
    <row r="453" customFormat="false" ht="15" hidden="false" customHeight="false" outlineLevel="0" collapsed="false">
      <c r="A453" s="36"/>
      <c r="B453" s="37" t="s">
        <v>348</v>
      </c>
      <c r="C453" s="37" t="s">
        <v>349</v>
      </c>
      <c r="D453" s="38" t="s">
        <v>316</v>
      </c>
      <c r="E453" s="39" t="n">
        <v>1.6706</v>
      </c>
      <c r="F453" s="40" t="n">
        <v>17.36</v>
      </c>
      <c r="G453" s="40" t="n">
        <v>29</v>
      </c>
      <c r="H453" s="27"/>
    </row>
    <row r="454" customFormat="false" ht="22.5" hidden="false" customHeight="false" outlineLevel="0" collapsed="false">
      <c r="A454" s="36"/>
      <c r="B454" s="37" t="s">
        <v>664</v>
      </c>
      <c r="C454" s="37" t="s">
        <v>665</v>
      </c>
      <c r="D454" s="38" t="s">
        <v>362</v>
      </c>
      <c r="E454" s="39" t="n">
        <v>0.8353</v>
      </c>
      <c r="F454" s="40" t="n">
        <v>5.68</v>
      </c>
      <c r="G454" s="40" t="n">
        <v>4.74</v>
      </c>
      <c r="H454" s="27"/>
    </row>
    <row r="455" customFormat="false" ht="22.5" hidden="false" customHeight="false" outlineLevel="0" collapsed="false">
      <c r="A455" s="36"/>
      <c r="B455" s="37" t="s">
        <v>666</v>
      </c>
      <c r="C455" s="37" t="s">
        <v>667</v>
      </c>
      <c r="D455" s="38" t="s">
        <v>362</v>
      </c>
      <c r="E455" s="39" t="n">
        <v>0.142</v>
      </c>
      <c r="F455" s="40" t="n">
        <v>1.25</v>
      </c>
      <c r="G455" s="40" t="n">
        <v>0.18</v>
      </c>
      <c r="H455" s="27"/>
    </row>
    <row r="456" customFormat="false" ht="22.5" hidden="false" customHeight="false" outlineLevel="0" collapsed="false">
      <c r="A456" s="36"/>
      <c r="B456" s="37" t="s">
        <v>668</v>
      </c>
      <c r="C456" s="37" t="s">
        <v>669</v>
      </c>
      <c r="D456" s="38" t="s">
        <v>365</v>
      </c>
      <c r="E456" s="39" t="n">
        <v>0.6933</v>
      </c>
      <c r="F456" s="40" t="n">
        <v>0.85</v>
      </c>
      <c r="G456" s="40" t="n">
        <v>0.59</v>
      </c>
      <c r="H456" s="27"/>
    </row>
    <row r="457" customFormat="false" ht="15" hidden="false" customHeight="false" outlineLevel="0" collapsed="false">
      <c r="A457" s="36"/>
      <c r="B457" s="37" t="s">
        <v>670</v>
      </c>
      <c r="C457" s="37" t="s">
        <v>671</v>
      </c>
      <c r="D457" s="38" t="s">
        <v>137</v>
      </c>
      <c r="E457" s="39" t="n">
        <v>2073.75</v>
      </c>
      <c r="F457" s="40" t="n">
        <v>1.91</v>
      </c>
      <c r="G457" s="40" t="n">
        <v>3960.86</v>
      </c>
      <c r="H457" s="27"/>
    </row>
    <row r="458" customFormat="false" ht="15" hidden="false" customHeight="false" outlineLevel="0" collapsed="false">
      <c r="A458" s="36"/>
      <c r="B458" s="36"/>
      <c r="C458" s="36"/>
      <c r="D458" s="36"/>
      <c r="E458" s="41"/>
      <c r="F458" s="36"/>
      <c r="G458" s="42" t="n">
        <v>4013.79</v>
      </c>
      <c r="H458" s="27"/>
    </row>
    <row r="459" customFormat="false" ht="33.75" hidden="false" customHeight="false" outlineLevel="0" collapsed="false">
      <c r="A459" s="31" t="s">
        <v>151</v>
      </c>
      <c r="B459" s="31" t="s">
        <v>152</v>
      </c>
      <c r="C459" s="31" t="s">
        <v>153</v>
      </c>
      <c r="D459" s="32" t="s">
        <v>137</v>
      </c>
      <c r="E459" s="33"/>
      <c r="F459" s="34"/>
      <c r="G459" s="34"/>
      <c r="H459" s="27"/>
    </row>
    <row r="460" customFormat="false" ht="15" hidden="false" customHeight="false" outlineLevel="0" collapsed="false">
      <c r="A460" s="36"/>
      <c r="B460" s="37" t="s">
        <v>640</v>
      </c>
      <c r="C460" s="37" t="s">
        <v>641</v>
      </c>
      <c r="D460" s="38" t="s">
        <v>137</v>
      </c>
      <c r="E460" s="39" t="n">
        <v>0.01</v>
      </c>
      <c r="F460" s="40" t="n">
        <v>59</v>
      </c>
      <c r="G460" s="40" t="n">
        <v>0.59</v>
      </c>
      <c r="H460" s="27"/>
    </row>
    <row r="461" customFormat="false" ht="15" hidden="false" customHeight="false" outlineLevel="0" collapsed="false">
      <c r="A461" s="36"/>
      <c r="B461" s="37" t="s">
        <v>642</v>
      </c>
      <c r="C461" s="37" t="s">
        <v>643</v>
      </c>
      <c r="D461" s="38" t="s">
        <v>91</v>
      </c>
      <c r="E461" s="39" t="n">
        <v>0.05</v>
      </c>
      <c r="F461" s="40" t="n">
        <v>12.93</v>
      </c>
      <c r="G461" s="40" t="n">
        <v>0.65</v>
      </c>
      <c r="H461" s="27"/>
    </row>
    <row r="462" customFormat="false" ht="15" hidden="false" customHeight="false" outlineLevel="0" collapsed="false">
      <c r="A462" s="36"/>
      <c r="B462" s="37" t="s">
        <v>644</v>
      </c>
      <c r="C462" s="37" t="s">
        <v>645</v>
      </c>
      <c r="D462" s="38" t="s">
        <v>137</v>
      </c>
      <c r="E462" s="39" t="n">
        <v>0.025</v>
      </c>
      <c r="F462" s="40" t="n">
        <v>35.9</v>
      </c>
      <c r="G462" s="40" t="n">
        <v>0.9</v>
      </c>
      <c r="H462" s="27"/>
    </row>
    <row r="463" customFormat="false" ht="15" hidden="false" customHeight="false" outlineLevel="0" collapsed="false">
      <c r="A463" s="36"/>
      <c r="B463" s="37" t="s">
        <v>672</v>
      </c>
      <c r="C463" s="37" t="s">
        <v>673</v>
      </c>
      <c r="D463" s="38" t="s">
        <v>137</v>
      </c>
      <c r="E463" s="39" t="n">
        <v>0.028</v>
      </c>
      <c r="F463" s="40" t="n">
        <v>10.83</v>
      </c>
      <c r="G463" s="40" t="n">
        <v>0.3</v>
      </c>
      <c r="H463" s="27"/>
    </row>
    <row r="464" customFormat="false" ht="15" hidden="false" customHeight="false" outlineLevel="0" collapsed="false">
      <c r="A464" s="36"/>
      <c r="B464" s="37" t="s">
        <v>648</v>
      </c>
      <c r="C464" s="37" t="s">
        <v>649</v>
      </c>
      <c r="D464" s="38" t="s">
        <v>137</v>
      </c>
      <c r="E464" s="39" t="n">
        <v>1.05</v>
      </c>
      <c r="F464" s="40" t="n">
        <v>13.5</v>
      </c>
      <c r="G464" s="40" t="n">
        <v>14.18</v>
      </c>
      <c r="H464" s="27"/>
    </row>
    <row r="465" customFormat="false" ht="15" hidden="false" customHeight="false" outlineLevel="0" collapsed="false">
      <c r="A465" s="36"/>
      <c r="B465" s="37" t="s">
        <v>650</v>
      </c>
      <c r="C465" s="37" t="s">
        <v>651</v>
      </c>
      <c r="D465" s="38" t="s">
        <v>21</v>
      </c>
      <c r="E465" s="39" t="n">
        <v>1</v>
      </c>
      <c r="F465" s="40" t="n">
        <v>2.07</v>
      </c>
      <c r="G465" s="40" t="n">
        <v>2.07</v>
      </c>
      <c r="H465" s="27"/>
    </row>
    <row r="466" customFormat="false" ht="22.5" hidden="false" customHeight="false" outlineLevel="0" collapsed="false">
      <c r="A466" s="36"/>
      <c r="B466" s="37" t="s">
        <v>652</v>
      </c>
      <c r="C466" s="37" t="s">
        <v>653</v>
      </c>
      <c r="D466" s="38" t="s">
        <v>362</v>
      </c>
      <c r="E466" s="39" t="n">
        <v>0.025</v>
      </c>
      <c r="F466" s="40" t="n">
        <v>23.89</v>
      </c>
      <c r="G466" s="40" t="n">
        <v>0.6</v>
      </c>
      <c r="H466" s="27"/>
    </row>
    <row r="467" customFormat="false" ht="22.5" hidden="false" customHeight="false" outlineLevel="0" collapsed="false">
      <c r="A467" s="36"/>
      <c r="B467" s="37" t="s">
        <v>654</v>
      </c>
      <c r="C467" s="37" t="s">
        <v>655</v>
      </c>
      <c r="D467" s="38" t="s">
        <v>362</v>
      </c>
      <c r="E467" s="39" t="n">
        <v>0.5</v>
      </c>
      <c r="F467" s="40" t="n">
        <v>0.08</v>
      </c>
      <c r="G467" s="40" t="n">
        <v>0.04</v>
      </c>
      <c r="H467" s="27"/>
    </row>
    <row r="468" customFormat="false" ht="15" hidden="false" customHeight="false" outlineLevel="0" collapsed="false">
      <c r="A468" s="36"/>
      <c r="B468" s="37" t="s">
        <v>656</v>
      </c>
      <c r="C468" s="37" t="s">
        <v>657</v>
      </c>
      <c r="D468" s="38" t="s">
        <v>316</v>
      </c>
      <c r="E468" s="39" t="n">
        <v>0.1</v>
      </c>
      <c r="F468" s="40" t="n">
        <v>13.12</v>
      </c>
      <c r="G468" s="40" t="n">
        <v>1.31</v>
      </c>
      <c r="H468" s="27"/>
    </row>
    <row r="469" customFormat="false" ht="15" hidden="false" customHeight="false" outlineLevel="0" collapsed="false">
      <c r="A469" s="36"/>
      <c r="B469" s="37" t="s">
        <v>382</v>
      </c>
      <c r="C469" s="37" t="s">
        <v>383</v>
      </c>
      <c r="D469" s="38" t="s">
        <v>316</v>
      </c>
      <c r="E469" s="39" t="n">
        <v>0.2</v>
      </c>
      <c r="F469" s="40" t="n">
        <v>17.22</v>
      </c>
      <c r="G469" s="40" t="n">
        <v>3.44</v>
      </c>
      <c r="H469" s="27"/>
    </row>
    <row r="470" customFormat="false" ht="15" hidden="false" customHeight="false" outlineLevel="0" collapsed="false">
      <c r="A470" s="36"/>
      <c r="B470" s="37" t="s">
        <v>658</v>
      </c>
      <c r="C470" s="37" t="s">
        <v>659</v>
      </c>
      <c r="D470" s="38" t="s">
        <v>316</v>
      </c>
      <c r="E470" s="39" t="n">
        <v>0.2</v>
      </c>
      <c r="F470" s="40" t="n">
        <v>23.61</v>
      </c>
      <c r="G470" s="40" t="n">
        <v>4.72</v>
      </c>
      <c r="H470" s="27"/>
    </row>
    <row r="471" customFormat="false" ht="15" hidden="false" customHeight="false" outlineLevel="0" collapsed="false">
      <c r="A471" s="36"/>
      <c r="B471" s="37" t="s">
        <v>660</v>
      </c>
      <c r="C471" s="37" t="s">
        <v>661</v>
      </c>
      <c r="D471" s="38" t="s">
        <v>49</v>
      </c>
      <c r="E471" s="39" t="n">
        <v>0.0358</v>
      </c>
      <c r="F471" s="40" t="n">
        <v>26.44</v>
      </c>
      <c r="G471" s="40" t="n">
        <v>0.95</v>
      </c>
      <c r="H471" s="27"/>
    </row>
    <row r="472" customFormat="false" ht="22.5" hidden="false" customHeight="false" outlineLevel="0" collapsed="false">
      <c r="A472" s="36"/>
      <c r="B472" s="37" t="s">
        <v>662</v>
      </c>
      <c r="C472" s="37" t="s">
        <v>663</v>
      </c>
      <c r="D472" s="38" t="s">
        <v>49</v>
      </c>
      <c r="E472" s="39" t="n">
        <v>0.0358</v>
      </c>
      <c r="F472" s="40" t="n">
        <v>7.23</v>
      </c>
      <c r="G472" s="40" t="n">
        <v>0.26</v>
      </c>
      <c r="H472" s="27"/>
    </row>
    <row r="473" customFormat="false" ht="15" hidden="false" customHeight="false" outlineLevel="0" collapsed="false">
      <c r="A473" s="36"/>
      <c r="B473" s="36"/>
      <c r="C473" s="36"/>
      <c r="D473" s="36"/>
      <c r="E473" s="41"/>
      <c r="F473" s="36"/>
      <c r="G473" s="42" t="n">
        <v>30.01</v>
      </c>
      <c r="H473" s="27"/>
    </row>
    <row r="474" customFormat="false" ht="22.5" hidden="false" customHeight="false" outlineLevel="0" collapsed="false">
      <c r="A474" s="31" t="s">
        <v>155</v>
      </c>
      <c r="B474" s="31" t="n">
        <v>94990</v>
      </c>
      <c r="C474" s="31" t="s">
        <v>156</v>
      </c>
      <c r="D474" s="32" t="s">
        <v>91</v>
      </c>
      <c r="E474" s="33"/>
      <c r="F474" s="34"/>
      <c r="G474" s="34"/>
      <c r="H474" s="35"/>
    </row>
    <row r="475" customFormat="false" ht="22.5" hidden="false" customHeight="false" outlineLevel="0" collapsed="false">
      <c r="A475" s="36"/>
      <c r="B475" s="37" t="s">
        <v>674</v>
      </c>
      <c r="C475" s="37" t="s">
        <v>675</v>
      </c>
      <c r="D475" s="38" t="s">
        <v>72</v>
      </c>
      <c r="E475" s="39" t="n">
        <v>2.5</v>
      </c>
      <c r="F475" s="40" t="n">
        <v>7.94</v>
      </c>
      <c r="G475" s="40" t="n">
        <v>19.85</v>
      </c>
      <c r="H475" s="27"/>
    </row>
    <row r="476" customFormat="false" ht="22.5" hidden="false" customHeight="false" outlineLevel="0" collapsed="false">
      <c r="A476" s="36"/>
      <c r="B476" s="37" t="s">
        <v>618</v>
      </c>
      <c r="C476" s="37" t="s">
        <v>619</v>
      </c>
      <c r="D476" s="38" t="s">
        <v>72</v>
      </c>
      <c r="E476" s="39" t="n">
        <v>2</v>
      </c>
      <c r="F476" s="40" t="n">
        <v>4.64</v>
      </c>
      <c r="G476" s="40" t="n">
        <v>9.28</v>
      </c>
      <c r="H476" s="27"/>
    </row>
    <row r="477" customFormat="false" ht="15" hidden="false" customHeight="false" outlineLevel="0" collapsed="false">
      <c r="A477" s="36"/>
      <c r="B477" s="37" t="s">
        <v>346</v>
      </c>
      <c r="C477" s="37" t="s">
        <v>347</v>
      </c>
      <c r="D477" s="38" t="s">
        <v>316</v>
      </c>
      <c r="E477" s="39" t="n">
        <v>2.256</v>
      </c>
      <c r="F477" s="40" t="n">
        <v>21.79</v>
      </c>
      <c r="G477" s="40" t="n">
        <v>49.16</v>
      </c>
      <c r="H477" s="27"/>
    </row>
    <row r="478" customFormat="false" ht="15" hidden="false" customHeight="false" outlineLevel="0" collapsed="false">
      <c r="A478" s="36"/>
      <c r="B478" s="37" t="s">
        <v>587</v>
      </c>
      <c r="C478" s="37" t="s">
        <v>588</v>
      </c>
      <c r="D478" s="38" t="s">
        <v>316</v>
      </c>
      <c r="E478" s="39" t="n">
        <v>1.983</v>
      </c>
      <c r="F478" s="40" t="n">
        <v>22.05</v>
      </c>
      <c r="G478" s="40" t="n">
        <v>43.73</v>
      </c>
      <c r="H478" s="27"/>
    </row>
    <row r="479" customFormat="false" ht="15" hidden="false" customHeight="false" outlineLevel="0" collapsed="false">
      <c r="A479" s="36"/>
      <c r="B479" s="37" t="s">
        <v>348</v>
      </c>
      <c r="C479" s="37" t="s">
        <v>349</v>
      </c>
      <c r="D479" s="38" t="s">
        <v>316</v>
      </c>
      <c r="E479" s="39" t="n">
        <v>4.239</v>
      </c>
      <c r="F479" s="40" t="n">
        <v>17.36</v>
      </c>
      <c r="G479" s="40" t="n">
        <v>73.59</v>
      </c>
      <c r="H479" s="27"/>
    </row>
    <row r="480" customFormat="false" ht="22.5" hidden="false" customHeight="false" outlineLevel="0" collapsed="false">
      <c r="A480" s="36"/>
      <c r="B480" s="37" t="s">
        <v>676</v>
      </c>
      <c r="C480" s="37" t="s">
        <v>677</v>
      </c>
      <c r="D480" s="38" t="s">
        <v>368</v>
      </c>
      <c r="E480" s="39" t="n">
        <v>1.213</v>
      </c>
      <c r="F480" s="40" t="n">
        <v>383.37</v>
      </c>
      <c r="G480" s="40" t="n">
        <v>465.03</v>
      </c>
      <c r="H480" s="27"/>
    </row>
    <row r="481" customFormat="false" ht="15" hidden="false" customHeight="false" outlineLevel="0" collapsed="false">
      <c r="A481" s="36"/>
      <c r="B481" s="36"/>
      <c r="C481" s="36"/>
      <c r="D481" s="36"/>
      <c r="E481" s="41"/>
      <c r="F481" s="36"/>
      <c r="G481" s="42" t="n">
        <v>660.64</v>
      </c>
      <c r="H481" s="27"/>
    </row>
    <row r="482" customFormat="false" ht="33.75" hidden="false" customHeight="false" outlineLevel="0" collapsed="false">
      <c r="A482" s="31" t="s">
        <v>157</v>
      </c>
      <c r="B482" s="31" t="n">
        <v>87640</v>
      </c>
      <c r="C482" s="31" t="s">
        <v>158</v>
      </c>
      <c r="D482" s="32" t="s">
        <v>49</v>
      </c>
      <c r="E482" s="33"/>
      <c r="F482" s="34"/>
      <c r="G482" s="34"/>
      <c r="H482" s="27"/>
    </row>
    <row r="483" customFormat="false" ht="15" hidden="false" customHeight="false" outlineLevel="0" collapsed="false">
      <c r="A483" s="36"/>
      <c r="B483" s="37" t="s">
        <v>678</v>
      </c>
      <c r="C483" s="37" t="s">
        <v>679</v>
      </c>
      <c r="D483" s="38" t="s">
        <v>137</v>
      </c>
      <c r="E483" s="39" t="n">
        <v>0.5</v>
      </c>
      <c r="F483" s="40" t="n">
        <v>0.57</v>
      </c>
      <c r="G483" s="40" t="n">
        <v>0.29</v>
      </c>
      <c r="H483" s="27"/>
    </row>
    <row r="484" customFormat="false" ht="15" hidden="false" customHeight="false" outlineLevel="0" collapsed="false">
      <c r="A484" s="36"/>
      <c r="B484" s="37" t="s">
        <v>680</v>
      </c>
      <c r="C484" s="37" t="s">
        <v>681</v>
      </c>
      <c r="D484" s="38" t="s">
        <v>617</v>
      </c>
      <c r="E484" s="39" t="n">
        <v>0.21</v>
      </c>
      <c r="F484" s="40" t="n">
        <v>17.96</v>
      </c>
      <c r="G484" s="40" t="n">
        <v>3.77</v>
      </c>
      <c r="H484" s="27"/>
    </row>
    <row r="485" customFormat="false" ht="22.5" hidden="false" customHeight="false" outlineLevel="0" collapsed="false">
      <c r="A485" s="36"/>
      <c r="B485" s="37" t="s">
        <v>682</v>
      </c>
      <c r="C485" s="37" t="s">
        <v>683</v>
      </c>
      <c r="D485" s="38" t="s">
        <v>91</v>
      </c>
      <c r="E485" s="39" t="n">
        <v>0.053</v>
      </c>
      <c r="F485" s="40" t="n">
        <v>474.42</v>
      </c>
      <c r="G485" s="40" t="n">
        <v>25.14</v>
      </c>
      <c r="H485" s="27"/>
    </row>
    <row r="486" customFormat="false" ht="15" hidden="false" customHeight="false" outlineLevel="0" collapsed="false">
      <c r="A486" s="36"/>
      <c r="B486" s="37" t="s">
        <v>587</v>
      </c>
      <c r="C486" s="37" t="s">
        <v>588</v>
      </c>
      <c r="D486" s="38" t="s">
        <v>316</v>
      </c>
      <c r="E486" s="39" t="n">
        <v>0.271</v>
      </c>
      <c r="F486" s="40" t="n">
        <v>22.05</v>
      </c>
      <c r="G486" s="40" t="n">
        <v>5.98</v>
      </c>
      <c r="H486" s="27"/>
    </row>
    <row r="487" customFormat="false" ht="15" hidden="false" customHeight="false" outlineLevel="0" collapsed="false">
      <c r="A487" s="36"/>
      <c r="B487" s="37" t="s">
        <v>348</v>
      </c>
      <c r="C487" s="37" t="s">
        <v>349</v>
      </c>
      <c r="D487" s="38" t="s">
        <v>316</v>
      </c>
      <c r="E487" s="39" t="n">
        <v>0.136</v>
      </c>
      <c r="F487" s="40" t="n">
        <v>17.36</v>
      </c>
      <c r="G487" s="40" t="n">
        <v>2.36</v>
      </c>
      <c r="H487" s="27"/>
    </row>
    <row r="488" customFormat="false" ht="15" hidden="false" customHeight="false" outlineLevel="0" collapsed="false">
      <c r="A488" s="36"/>
      <c r="B488" s="36"/>
      <c r="C488" s="36"/>
      <c r="D488" s="36"/>
      <c r="E488" s="41"/>
      <c r="F488" s="36"/>
      <c r="G488" s="42" t="n">
        <v>37.54</v>
      </c>
      <c r="H488" s="27"/>
    </row>
    <row r="489" customFormat="false" ht="22.5" hidden="false" customHeight="false" outlineLevel="0" collapsed="false">
      <c r="A489" s="31" t="s">
        <v>159</v>
      </c>
      <c r="B489" s="31" t="n">
        <v>98682</v>
      </c>
      <c r="C489" s="31" t="s">
        <v>160</v>
      </c>
      <c r="D489" s="32" t="s">
        <v>49</v>
      </c>
      <c r="E489" s="33"/>
      <c r="F489" s="34"/>
      <c r="G489" s="34"/>
      <c r="H489" s="27"/>
    </row>
    <row r="490" customFormat="false" ht="15" hidden="false" customHeight="false" outlineLevel="0" collapsed="false">
      <c r="A490" s="36"/>
      <c r="B490" s="37" t="s">
        <v>684</v>
      </c>
      <c r="C490" s="37" t="s">
        <v>685</v>
      </c>
      <c r="D490" s="38" t="s">
        <v>72</v>
      </c>
      <c r="E490" s="39" t="n">
        <v>1.67</v>
      </c>
      <c r="F490" s="40" t="n">
        <v>1.1</v>
      </c>
      <c r="G490" s="40" t="n">
        <v>1.84</v>
      </c>
      <c r="H490" s="27"/>
    </row>
    <row r="491" customFormat="false" ht="22.5" hidden="false" customHeight="false" outlineLevel="0" collapsed="false">
      <c r="A491" s="36"/>
      <c r="B491" s="37" t="s">
        <v>686</v>
      </c>
      <c r="C491" s="37" t="s">
        <v>687</v>
      </c>
      <c r="D491" s="38" t="s">
        <v>91</v>
      </c>
      <c r="E491" s="39" t="n">
        <v>0.0431</v>
      </c>
      <c r="F491" s="40" t="n">
        <v>523.2</v>
      </c>
      <c r="G491" s="40" t="n">
        <v>22.55</v>
      </c>
      <c r="H491" s="27"/>
    </row>
    <row r="492" customFormat="false" ht="15" hidden="false" customHeight="false" outlineLevel="0" collapsed="false">
      <c r="A492" s="36"/>
      <c r="B492" s="37" t="s">
        <v>587</v>
      </c>
      <c r="C492" s="37" t="s">
        <v>588</v>
      </c>
      <c r="D492" s="38" t="s">
        <v>316</v>
      </c>
      <c r="E492" s="39" t="n">
        <v>0.333</v>
      </c>
      <c r="F492" s="40" t="n">
        <v>22.05</v>
      </c>
      <c r="G492" s="40" t="n">
        <v>7.34</v>
      </c>
      <c r="H492" s="27"/>
    </row>
    <row r="493" customFormat="false" ht="15" hidden="false" customHeight="false" outlineLevel="0" collapsed="false">
      <c r="A493" s="36"/>
      <c r="B493" s="37" t="s">
        <v>348</v>
      </c>
      <c r="C493" s="37" t="s">
        <v>349</v>
      </c>
      <c r="D493" s="38" t="s">
        <v>316</v>
      </c>
      <c r="E493" s="39" t="n">
        <v>0.167</v>
      </c>
      <c r="F493" s="40" t="n">
        <v>17.36</v>
      </c>
      <c r="G493" s="40" t="n">
        <v>2.9</v>
      </c>
      <c r="H493" s="27"/>
    </row>
    <row r="494" customFormat="false" ht="15" hidden="false" customHeight="false" outlineLevel="0" collapsed="false">
      <c r="A494" s="36"/>
      <c r="B494" s="36"/>
      <c r="C494" s="36"/>
      <c r="D494" s="36"/>
      <c r="E494" s="41"/>
      <c r="F494" s="36"/>
      <c r="G494" s="42" t="n">
        <v>34.63</v>
      </c>
      <c r="H494" s="27"/>
    </row>
    <row r="495" customFormat="false" ht="22.5" hidden="false" customHeight="false" outlineLevel="0" collapsed="false">
      <c r="A495" s="31" t="s">
        <v>161</v>
      </c>
      <c r="B495" s="31" t="s">
        <v>162</v>
      </c>
      <c r="C495" s="31" t="s">
        <v>163</v>
      </c>
      <c r="D495" s="32" t="s">
        <v>49</v>
      </c>
      <c r="E495" s="33"/>
      <c r="F495" s="34"/>
      <c r="G495" s="34"/>
      <c r="H495" s="27"/>
    </row>
    <row r="496" customFormat="false" ht="22.5" hidden="false" customHeight="false" outlineLevel="0" collapsed="false">
      <c r="A496" s="36"/>
      <c r="B496" s="37" t="s">
        <v>688</v>
      </c>
      <c r="C496" s="37" t="s">
        <v>689</v>
      </c>
      <c r="D496" s="38" t="s">
        <v>49</v>
      </c>
      <c r="E496" s="39" t="n">
        <v>1.1</v>
      </c>
      <c r="F496" s="40" t="n">
        <v>37.95</v>
      </c>
      <c r="G496" s="40" t="n">
        <v>41.75</v>
      </c>
      <c r="H496" s="27"/>
    </row>
    <row r="497" customFormat="false" ht="15" hidden="false" customHeight="false" outlineLevel="0" collapsed="false">
      <c r="A497" s="36"/>
      <c r="B497" s="37" t="s">
        <v>690</v>
      </c>
      <c r="C497" s="37" t="s">
        <v>691</v>
      </c>
      <c r="D497" s="38" t="s">
        <v>137</v>
      </c>
      <c r="E497" s="39" t="n">
        <v>8</v>
      </c>
      <c r="F497" s="40" t="n">
        <v>1.34</v>
      </c>
      <c r="G497" s="40" t="n">
        <v>10.72</v>
      </c>
      <c r="H497" s="27"/>
    </row>
    <row r="498" customFormat="false" ht="15" hidden="false" customHeight="false" outlineLevel="0" collapsed="false">
      <c r="A498" s="36"/>
      <c r="B498" s="37" t="s">
        <v>692</v>
      </c>
      <c r="C498" s="37" t="s">
        <v>693</v>
      </c>
      <c r="D498" s="38" t="s">
        <v>137</v>
      </c>
      <c r="E498" s="39" t="n">
        <v>0.19</v>
      </c>
      <c r="F498" s="40" t="n">
        <v>4.22</v>
      </c>
      <c r="G498" s="40" t="n">
        <v>0.8</v>
      </c>
      <c r="H498" s="27"/>
    </row>
    <row r="499" customFormat="false" ht="15" hidden="false" customHeight="false" outlineLevel="0" collapsed="false">
      <c r="A499" s="36"/>
      <c r="B499" s="37" t="s">
        <v>585</v>
      </c>
      <c r="C499" s="37" t="s">
        <v>586</v>
      </c>
      <c r="D499" s="38" t="s">
        <v>316</v>
      </c>
      <c r="E499" s="39" t="n">
        <v>0.82</v>
      </c>
      <c r="F499" s="40" t="n">
        <v>21.96</v>
      </c>
      <c r="G499" s="40" t="n">
        <v>18.01</v>
      </c>
      <c r="H499" s="27"/>
    </row>
    <row r="500" customFormat="false" ht="15" hidden="false" customHeight="false" outlineLevel="0" collapsed="false">
      <c r="A500" s="36"/>
      <c r="B500" s="37" t="s">
        <v>348</v>
      </c>
      <c r="C500" s="37" t="s">
        <v>349</v>
      </c>
      <c r="D500" s="38" t="s">
        <v>316</v>
      </c>
      <c r="E500" s="39" t="n">
        <v>0.31</v>
      </c>
      <c r="F500" s="40" t="n">
        <v>17.36</v>
      </c>
      <c r="G500" s="40" t="n">
        <v>5.38</v>
      </c>
      <c r="H500" s="27"/>
    </row>
    <row r="501" customFormat="false" ht="15" hidden="false" customHeight="false" outlineLevel="0" collapsed="false">
      <c r="A501" s="36"/>
      <c r="B501" s="36"/>
      <c r="C501" s="36"/>
      <c r="D501" s="36"/>
      <c r="E501" s="41"/>
      <c r="F501" s="36"/>
      <c r="G501" s="42" t="n">
        <v>76.66</v>
      </c>
      <c r="H501" s="27"/>
    </row>
    <row r="502" customFormat="false" ht="22.5" hidden="false" customHeight="false" outlineLevel="0" collapsed="false">
      <c r="A502" s="31" t="s">
        <v>164</v>
      </c>
      <c r="B502" s="31" t="s">
        <v>165</v>
      </c>
      <c r="C502" s="31" t="s">
        <v>166</v>
      </c>
      <c r="D502" s="32" t="s">
        <v>49</v>
      </c>
      <c r="E502" s="33"/>
      <c r="F502" s="34"/>
      <c r="G502" s="34"/>
      <c r="H502" s="27"/>
    </row>
    <row r="503" customFormat="false" ht="22.5" hidden="false" customHeight="false" outlineLevel="0" collapsed="false">
      <c r="A503" s="36"/>
      <c r="B503" s="37" t="s">
        <v>688</v>
      </c>
      <c r="C503" s="37" t="s">
        <v>689</v>
      </c>
      <c r="D503" s="38" t="s">
        <v>49</v>
      </c>
      <c r="E503" s="39" t="n">
        <v>1.06</v>
      </c>
      <c r="F503" s="40" t="n">
        <v>37.95</v>
      </c>
      <c r="G503" s="40" t="n">
        <v>40.23</v>
      </c>
      <c r="H503" s="27"/>
    </row>
    <row r="504" customFormat="false" ht="15" hidden="false" customHeight="false" outlineLevel="0" collapsed="false">
      <c r="A504" s="36"/>
      <c r="B504" s="37" t="s">
        <v>694</v>
      </c>
      <c r="C504" s="37" t="s">
        <v>695</v>
      </c>
      <c r="D504" s="38" t="s">
        <v>137</v>
      </c>
      <c r="E504" s="39" t="n">
        <v>8</v>
      </c>
      <c r="F504" s="40" t="n">
        <v>0.72</v>
      </c>
      <c r="G504" s="40" t="n">
        <v>5.76</v>
      </c>
      <c r="H504" s="27"/>
    </row>
    <row r="505" customFormat="false" ht="15" hidden="false" customHeight="false" outlineLevel="0" collapsed="false">
      <c r="A505" s="36"/>
      <c r="B505" s="37" t="s">
        <v>692</v>
      </c>
      <c r="C505" s="37" t="s">
        <v>693</v>
      </c>
      <c r="D505" s="38" t="s">
        <v>137</v>
      </c>
      <c r="E505" s="39" t="n">
        <v>0.19</v>
      </c>
      <c r="F505" s="40" t="n">
        <v>4.22</v>
      </c>
      <c r="G505" s="40" t="n">
        <v>0.8</v>
      </c>
      <c r="H505" s="27"/>
    </row>
    <row r="506" customFormat="false" ht="15" hidden="false" customHeight="false" outlineLevel="0" collapsed="false">
      <c r="A506" s="36"/>
      <c r="B506" s="37" t="s">
        <v>585</v>
      </c>
      <c r="C506" s="37" t="s">
        <v>586</v>
      </c>
      <c r="D506" s="38" t="s">
        <v>316</v>
      </c>
      <c r="E506" s="39" t="n">
        <v>0.26</v>
      </c>
      <c r="F506" s="40" t="n">
        <v>21.96</v>
      </c>
      <c r="G506" s="40" t="n">
        <v>5.71</v>
      </c>
      <c r="H506" s="27"/>
    </row>
    <row r="507" customFormat="false" ht="15" hidden="false" customHeight="false" outlineLevel="0" collapsed="false">
      <c r="A507" s="36"/>
      <c r="B507" s="37" t="s">
        <v>348</v>
      </c>
      <c r="C507" s="37" t="s">
        <v>349</v>
      </c>
      <c r="D507" s="38" t="s">
        <v>316</v>
      </c>
      <c r="E507" s="39" t="n">
        <v>0.15</v>
      </c>
      <c r="F507" s="40" t="n">
        <v>17.36</v>
      </c>
      <c r="G507" s="40" t="n">
        <v>2.6</v>
      </c>
      <c r="H507" s="27"/>
    </row>
    <row r="508" customFormat="false" ht="15" hidden="false" customHeight="false" outlineLevel="0" collapsed="false">
      <c r="A508" s="36"/>
      <c r="B508" s="36"/>
      <c r="C508" s="36"/>
      <c r="D508" s="36"/>
      <c r="E508" s="41"/>
      <c r="F508" s="36"/>
      <c r="G508" s="42" t="n">
        <v>55.1</v>
      </c>
      <c r="H508" s="27"/>
    </row>
    <row r="509" customFormat="false" ht="22.5" hidden="false" customHeight="false" outlineLevel="0" collapsed="false">
      <c r="A509" s="31" t="s">
        <v>167</v>
      </c>
      <c r="B509" s="31" t="n">
        <v>88649</v>
      </c>
      <c r="C509" s="31" t="s">
        <v>168</v>
      </c>
      <c r="D509" s="32" t="s">
        <v>72</v>
      </c>
      <c r="E509" s="33"/>
      <c r="F509" s="34"/>
      <c r="G509" s="34"/>
      <c r="H509" s="27"/>
    </row>
    <row r="510" customFormat="false" ht="22.5" hidden="false" customHeight="false" outlineLevel="0" collapsed="false">
      <c r="A510" s="36"/>
      <c r="B510" s="37" t="s">
        <v>688</v>
      </c>
      <c r="C510" s="37" t="s">
        <v>689</v>
      </c>
      <c r="D510" s="38" t="s">
        <v>49</v>
      </c>
      <c r="E510" s="39" t="n">
        <v>0.15</v>
      </c>
      <c r="F510" s="40" t="n">
        <v>37.95</v>
      </c>
      <c r="G510" s="40" t="n">
        <v>5.69</v>
      </c>
      <c r="H510" s="27"/>
    </row>
    <row r="511" customFormat="false" ht="15" hidden="false" customHeight="false" outlineLevel="0" collapsed="false">
      <c r="A511" s="36"/>
      <c r="B511" s="37" t="s">
        <v>694</v>
      </c>
      <c r="C511" s="37" t="s">
        <v>695</v>
      </c>
      <c r="D511" s="38" t="s">
        <v>137</v>
      </c>
      <c r="E511" s="39" t="n">
        <v>0.603</v>
      </c>
      <c r="F511" s="40" t="n">
        <v>0.72</v>
      </c>
      <c r="G511" s="40" t="n">
        <v>0.43</v>
      </c>
      <c r="H511" s="27"/>
    </row>
    <row r="512" customFormat="false" ht="15" hidden="false" customHeight="false" outlineLevel="0" collapsed="false">
      <c r="A512" s="36"/>
      <c r="B512" s="37" t="s">
        <v>692</v>
      </c>
      <c r="C512" s="37" t="s">
        <v>693</v>
      </c>
      <c r="D512" s="38" t="s">
        <v>137</v>
      </c>
      <c r="E512" s="39" t="n">
        <v>0.084</v>
      </c>
      <c r="F512" s="40" t="n">
        <v>4.22</v>
      </c>
      <c r="G512" s="40" t="n">
        <v>0.35</v>
      </c>
      <c r="H512" s="27"/>
    </row>
    <row r="513" customFormat="false" ht="15" hidden="false" customHeight="false" outlineLevel="0" collapsed="false">
      <c r="A513" s="36"/>
      <c r="B513" s="37" t="s">
        <v>585</v>
      </c>
      <c r="C513" s="37" t="s">
        <v>586</v>
      </c>
      <c r="D513" s="38" t="s">
        <v>316</v>
      </c>
      <c r="E513" s="39" t="n">
        <v>0.074</v>
      </c>
      <c r="F513" s="40" t="n">
        <v>21.96</v>
      </c>
      <c r="G513" s="40" t="n">
        <v>1.63</v>
      </c>
      <c r="H513" s="27"/>
    </row>
    <row r="514" customFormat="false" ht="15" hidden="false" customHeight="false" outlineLevel="0" collapsed="false">
      <c r="A514" s="36"/>
      <c r="B514" s="37" t="s">
        <v>348</v>
      </c>
      <c r="C514" s="37" t="s">
        <v>349</v>
      </c>
      <c r="D514" s="38" t="s">
        <v>316</v>
      </c>
      <c r="E514" s="39" t="n">
        <v>0.031</v>
      </c>
      <c r="F514" s="40" t="n">
        <v>17.36</v>
      </c>
      <c r="G514" s="40" t="n">
        <v>0.54</v>
      </c>
      <c r="H514" s="27"/>
    </row>
    <row r="515" customFormat="false" ht="15" hidden="false" customHeight="false" outlineLevel="0" collapsed="false">
      <c r="A515" s="36"/>
      <c r="B515" s="36"/>
      <c r="C515" s="36"/>
      <c r="D515" s="36"/>
      <c r="E515" s="41"/>
      <c r="F515" s="36"/>
      <c r="G515" s="42" t="n">
        <v>8.64</v>
      </c>
      <c r="H515" s="27"/>
    </row>
    <row r="516" customFormat="false" ht="15" hidden="false" customHeight="false" outlineLevel="0" collapsed="false">
      <c r="A516" s="31" t="s">
        <v>169</v>
      </c>
      <c r="B516" s="31" t="n">
        <v>98689</v>
      </c>
      <c r="C516" s="31" t="s">
        <v>170</v>
      </c>
      <c r="D516" s="32" t="s">
        <v>72</v>
      </c>
      <c r="E516" s="33"/>
      <c r="F516" s="34"/>
      <c r="G516" s="34"/>
      <c r="H516" s="27"/>
    </row>
    <row r="517" customFormat="false" ht="22.5" hidden="false" customHeight="false" outlineLevel="0" collapsed="false">
      <c r="A517" s="36"/>
      <c r="B517" s="37" t="s">
        <v>696</v>
      </c>
      <c r="C517" s="37" t="s">
        <v>697</v>
      </c>
      <c r="D517" s="38" t="s">
        <v>72</v>
      </c>
      <c r="E517" s="39" t="n">
        <v>1</v>
      </c>
      <c r="F517" s="40" t="n">
        <v>61.1</v>
      </c>
      <c r="G517" s="40" t="n">
        <v>61.1</v>
      </c>
      <c r="H517" s="27"/>
    </row>
    <row r="518" customFormat="false" ht="15" hidden="false" customHeight="false" outlineLevel="0" collapsed="false">
      <c r="A518" s="36"/>
      <c r="B518" s="37" t="s">
        <v>698</v>
      </c>
      <c r="C518" s="37" t="s">
        <v>699</v>
      </c>
      <c r="D518" s="38" t="s">
        <v>137</v>
      </c>
      <c r="E518" s="39" t="n">
        <v>1.29</v>
      </c>
      <c r="F518" s="40" t="n">
        <v>2.21</v>
      </c>
      <c r="G518" s="40" t="n">
        <v>2.85</v>
      </c>
      <c r="H518" s="27"/>
    </row>
    <row r="519" customFormat="false" ht="15" hidden="false" customHeight="false" outlineLevel="0" collapsed="false">
      <c r="A519" s="36"/>
      <c r="B519" s="37" t="s">
        <v>700</v>
      </c>
      <c r="C519" s="37" t="s">
        <v>701</v>
      </c>
      <c r="D519" s="38" t="s">
        <v>316</v>
      </c>
      <c r="E519" s="39" t="n">
        <v>0.547</v>
      </c>
      <c r="F519" s="40" t="n">
        <v>21.96</v>
      </c>
      <c r="G519" s="40" t="n">
        <v>12.01</v>
      </c>
      <c r="H519" s="27"/>
    </row>
    <row r="520" customFormat="false" ht="15" hidden="false" customHeight="false" outlineLevel="0" collapsed="false">
      <c r="A520" s="36"/>
      <c r="B520" s="37" t="s">
        <v>348</v>
      </c>
      <c r="C520" s="37" t="s">
        <v>349</v>
      </c>
      <c r="D520" s="38" t="s">
        <v>316</v>
      </c>
      <c r="E520" s="39" t="n">
        <v>0.273</v>
      </c>
      <c r="F520" s="40" t="n">
        <v>17.36</v>
      </c>
      <c r="G520" s="40" t="n">
        <v>4.74</v>
      </c>
      <c r="H520" s="27"/>
    </row>
    <row r="521" customFormat="false" ht="15" hidden="false" customHeight="false" outlineLevel="0" collapsed="false">
      <c r="A521" s="36"/>
      <c r="B521" s="36"/>
      <c r="C521" s="36"/>
      <c r="D521" s="36"/>
      <c r="E521" s="41"/>
      <c r="F521" s="36"/>
      <c r="G521" s="42" t="n">
        <v>80.7</v>
      </c>
      <c r="H521" s="27"/>
    </row>
    <row r="522" customFormat="false" ht="22.5" hidden="false" customHeight="false" outlineLevel="0" collapsed="false">
      <c r="A522" s="31" t="s">
        <v>171</v>
      </c>
      <c r="B522" s="31" t="n">
        <v>100324</v>
      </c>
      <c r="C522" s="31" t="s">
        <v>172</v>
      </c>
      <c r="D522" s="32" t="s">
        <v>91</v>
      </c>
      <c r="E522" s="33"/>
      <c r="F522" s="34"/>
      <c r="G522" s="34"/>
      <c r="H522" s="27"/>
    </row>
    <row r="523" customFormat="false" ht="15" hidden="false" customHeight="false" outlineLevel="0" collapsed="false">
      <c r="A523" s="36"/>
      <c r="B523" s="37" t="s">
        <v>702</v>
      </c>
      <c r="C523" s="37" t="s">
        <v>703</v>
      </c>
      <c r="D523" s="38" t="s">
        <v>91</v>
      </c>
      <c r="E523" s="39" t="n">
        <v>0.565</v>
      </c>
      <c r="F523" s="40" t="n">
        <v>97.5</v>
      </c>
      <c r="G523" s="40" t="n">
        <v>55.09</v>
      </c>
      <c r="H523" s="27"/>
    </row>
    <row r="524" customFormat="false" ht="15" hidden="false" customHeight="false" outlineLevel="0" collapsed="false">
      <c r="A524" s="36"/>
      <c r="B524" s="37" t="s">
        <v>704</v>
      </c>
      <c r="C524" s="37" t="s">
        <v>705</v>
      </c>
      <c r="D524" s="38" t="s">
        <v>91</v>
      </c>
      <c r="E524" s="39" t="n">
        <v>0.565</v>
      </c>
      <c r="F524" s="40" t="n">
        <v>96.99</v>
      </c>
      <c r="G524" s="40" t="n">
        <v>54.8</v>
      </c>
      <c r="H524" s="27"/>
    </row>
    <row r="525" customFormat="false" ht="15" hidden="false" customHeight="false" outlineLevel="0" collapsed="false">
      <c r="A525" s="36"/>
      <c r="B525" s="37" t="s">
        <v>587</v>
      </c>
      <c r="C525" s="37" t="s">
        <v>588</v>
      </c>
      <c r="D525" s="38" t="s">
        <v>316</v>
      </c>
      <c r="E525" s="39" t="n">
        <v>1.03</v>
      </c>
      <c r="F525" s="40" t="n">
        <v>22.05</v>
      </c>
      <c r="G525" s="40" t="n">
        <v>22.71</v>
      </c>
      <c r="H525" s="27"/>
    </row>
    <row r="526" customFormat="false" ht="15" hidden="false" customHeight="false" outlineLevel="0" collapsed="false">
      <c r="A526" s="36"/>
      <c r="B526" s="37" t="s">
        <v>348</v>
      </c>
      <c r="C526" s="37" t="s">
        <v>349</v>
      </c>
      <c r="D526" s="38" t="s">
        <v>316</v>
      </c>
      <c r="E526" s="39" t="n">
        <v>0.343</v>
      </c>
      <c r="F526" s="40" t="n">
        <v>17.36</v>
      </c>
      <c r="G526" s="40" t="n">
        <v>5.95</v>
      </c>
      <c r="H526" s="27"/>
    </row>
    <row r="527" customFormat="false" ht="22.5" hidden="false" customHeight="false" outlineLevel="0" collapsed="false">
      <c r="A527" s="36"/>
      <c r="B527" s="37" t="s">
        <v>603</v>
      </c>
      <c r="C527" s="37" t="s">
        <v>604</v>
      </c>
      <c r="D527" s="38" t="s">
        <v>362</v>
      </c>
      <c r="E527" s="39" t="n">
        <v>0.032</v>
      </c>
      <c r="F527" s="40" t="n">
        <v>11.42</v>
      </c>
      <c r="G527" s="40" t="n">
        <v>0.37</v>
      </c>
      <c r="H527" s="27"/>
    </row>
    <row r="528" customFormat="false" ht="22.5" hidden="false" customHeight="false" outlineLevel="0" collapsed="false">
      <c r="A528" s="36"/>
      <c r="B528" s="37" t="s">
        <v>706</v>
      </c>
      <c r="C528" s="37" t="s">
        <v>707</v>
      </c>
      <c r="D528" s="38" t="s">
        <v>365</v>
      </c>
      <c r="E528" s="39" t="n">
        <v>0.03</v>
      </c>
      <c r="F528" s="40" t="n">
        <v>0.62</v>
      </c>
      <c r="G528" s="40" t="n">
        <v>0.02</v>
      </c>
      <c r="H528" s="27"/>
    </row>
    <row r="529" customFormat="false" ht="15" hidden="false" customHeight="false" outlineLevel="0" collapsed="false">
      <c r="A529" s="36"/>
      <c r="B529" s="36"/>
      <c r="C529" s="36"/>
      <c r="D529" s="36"/>
      <c r="E529" s="41"/>
      <c r="F529" s="36"/>
      <c r="G529" s="42" t="n">
        <v>138.94</v>
      </c>
      <c r="H529" s="27"/>
    </row>
    <row r="530" customFormat="false" ht="22.5" hidden="false" customHeight="false" outlineLevel="0" collapsed="false">
      <c r="A530" s="31" t="s">
        <v>173</v>
      </c>
      <c r="B530" s="31" t="n">
        <v>92398</v>
      </c>
      <c r="C530" s="31" t="s">
        <v>174</v>
      </c>
      <c r="D530" s="32" t="s">
        <v>49</v>
      </c>
      <c r="E530" s="33"/>
      <c r="F530" s="34"/>
      <c r="G530" s="34"/>
      <c r="H530" s="27"/>
    </row>
    <row r="531" customFormat="false" ht="15" hidden="false" customHeight="false" outlineLevel="0" collapsed="false">
      <c r="A531" s="36"/>
      <c r="B531" s="37" t="s">
        <v>708</v>
      </c>
      <c r="C531" s="37" t="s">
        <v>709</v>
      </c>
      <c r="D531" s="38" t="s">
        <v>91</v>
      </c>
      <c r="E531" s="39" t="n">
        <v>0.0568</v>
      </c>
      <c r="F531" s="40" t="n">
        <v>90</v>
      </c>
      <c r="G531" s="40" t="n">
        <v>5.11</v>
      </c>
      <c r="H531" s="27"/>
    </row>
    <row r="532" customFormat="false" ht="15" hidden="false" customHeight="false" outlineLevel="0" collapsed="false">
      <c r="A532" s="36"/>
      <c r="B532" s="37" t="s">
        <v>710</v>
      </c>
      <c r="C532" s="37" t="s">
        <v>711</v>
      </c>
      <c r="D532" s="38" t="s">
        <v>91</v>
      </c>
      <c r="E532" s="39" t="n">
        <v>0.0087</v>
      </c>
      <c r="F532" s="40" t="n">
        <v>91.61</v>
      </c>
      <c r="G532" s="40" t="n">
        <v>0.8</v>
      </c>
      <c r="H532" s="27"/>
    </row>
    <row r="533" customFormat="false" ht="33.75" hidden="false" customHeight="false" outlineLevel="0" collapsed="false">
      <c r="A533" s="36"/>
      <c r="B533" s="37" t="s">
        <v>712</v>
      </c>
      <c r="C533" s="37" t="s">
        <v>713</v>
      </c>
      <c r="D533" s="38" t="s">
        <v>49</v>
      </c>
      <c r="E533" s="39" t="n">
        <v>1.0031</v>
      </c>
      <c r="F533" s="40" t="n">
        <v>42</v>
      </c>
      <c r="G533" s="40" t="n">
        <v>42.13</v>
      </c>
      <c r="H533" s="27"/>
    </row>
    <row r="534" customFormat="false" ht="15" hidden="false" customHeight="false" outlineLevel="0" collapsed="false">
      <c r="A534" s="36"/>
      <c r="B534" s="37" t="s">
        <v>714</v>
      </c>
      <c r="C534" s="37" t="s">
        <v>715</v>
      </c>
      <c r="D534" s="38" t="s">
        <v>316</v>
      </c>
      <c r="E534" s="39" t="n">
        <v>0.2531</v>
      </c>
      <c r="F534" s="40" t="n">
        <v>21.91</v>
      </c>
      <c r="G534" s="40" t="n">
        <v>5.55</v>
      </c>
      <c r="H534" s="27"/>
    </row>
    <row r="535" customFormat="false" ht="15" hidden="false" customHeight="false" outlineLevel="0" collapsed="false">
      <c r="A535" s="36"/>
      <c r="B535" s="37" t="s">
        <v>348</v>
      </c>
      <c r="C535" s="37" t="s">
        <v>349</v>
      </c>
      <c r="D535" s="38" t="s">
        <v>316</v>
      </c>
      <c r="E535" s="39" t="n">
        <v>0.2531</v>
      </c>
      <c r="F535" s="40" t="n">
        <v>17.36</v>
      </c>
      <c r="G535" s="40" t="n">
        <v>4.39</v>
      </c>
      <c r="H535" s="27"/>
    </row>
    <row r="536" customFormat="false" ht="22.5" hidden="false" customHeight="false" outlineLevel="0" collapsed="false">
      <c r="A536" s="36"/>
      <c r="B536" s="37" t="s">
        <v>603</v>
      </c>
      <c r="C536" s="37" t="s">
        <v>604</v>
      </c>
      <c r="D536" s="38" t="s">
        <v>362</v>
      </c>
      <c r="E536" s="39" t="n">
        <v>0.0055</v>
      </c>
      <c r="F536" s="40" t="n">
        <v>11.42</v>
      </c>
      <c r="G536" s="40" t="n">
        <v>0.06</v>
      </c>
      <c r="H536" s="27"/>
    </row>
    <row r="537" customFormat="false" ht="22.5" hidden="false" customHeight="false" outlineLevel="0" collapsed="false">
      <c r="A537" s="36"/>
      <c r="B537" s="37" t="s">
        <v>706</v>
      </c>
      <c r="C537" s="37" t="s">
        <v>707</v>
      </c>
      <c r="D537" s="38" t="s">
        <v>365</v>
      </c>
      <c r="E537" s="39" t="n">
        <v>0.1211</v>
      </c>
      <c r="F537" s="40" t="n">
        <v>0.62</v>
      </c>
      <c r="G537" s="40" t="n">
        <v>0.08</v>
      </c>
      <c r="H537" s="27"/>
    </row>
    <row r="538" customFormat="false" ht="33.75" hidden="false" customHeight="false" outlineLevel="0" collapsed="false">
      <c r="A538" s="36"/>
      <c r="B538" s="37" t="s">
        <v>716</v>
      </c>
      <c r="C538" s="37" t="s">
        <v>717</v>
      </c>
      <c r="D538" s="38" t="s">
        <v>362</v>
      </c>
      <c r="E538" s="39" t="n">
        <v>0.0037</v>
      </c>
      <c r="F538" s="40" t="n">
        <v>12.4</v>
      </c>
      <c r="G538" s="40" t="n">
        <v>0.05</v>
      </c>
      <c r="H538" s="27"/>
    </row>
    <row r="539" customFormat="false" ht="33.75" hidden="false" customHeight="false" outlineLevel="0" collapsed="false">
      <c r="A539" s="36"/>
      <c r="B539" s="37" t="s">
        <v>718</v>
      </c>
      <c r="C539" s="37" t="s">
        <v>719</v>
      </c>
      <c r="D539" s="38" t="s">
        <v>365</v>
      </c>
      <c r="E539" s="39" t="n">
        <v>0.1228</v>
      </c>
      <c r="F539" s="40" t="n">
        <v>1.04</v>
      </c>
      <c r="G539" s="40" t="n">
        <v>0.13</v>
      </c>
      <c r="H539" s="27"/>
    </row>
    <row r="540" customFormat="false" ht="15" hidden="false" customHeight="false" outlineLevel="0" collapsed="false">
      <c r="A540" s="36"/>
      <c r="B540" s="36"/>
      <c r="C540" s="36"/>
      <c r="D540" s="36"/>
      <c r="E540" s="41"/>
      <c r="F540" s="36"/>
      <c r="G540" s="42" t="n">
        <v>58.3</v>
      </c>
      <c r="H540" s="27"/>
    </row>
    <row r="541" customFormat="false" ht="15" hidden="false" customHeight="false" outlineLevel="0" collapsed="false">
      <c r="A541" s="31" t="s">
        <v>175</v>
      </c>
      <c r="B541" s="31" t="n">
        <v>101094</v>
      </c>
      <c r="C541" s="31" t="s">
        <v>176</v>
      </c>
      <c r="D541" s="32" t="s">
        <v>72</v>
      </c>
      <c r="E541" s="33"/>
      <c r="F541" s="34"/>
      <c r="G541" s="34"/>
      <c r="H541" s="27"/>
    </row>
    <row r="542" customFormat="false" ht="15" hidden="false" customHeight="false" outlineLevel="0" collapsed="false">
      <c r="A542" s="36"/>
      <c r="B542" s="37" t="s">
        <v>678</v>
      </c>
      <c r="C542" s="37" t="s">
        <v>679</v>
      </c>
      <c r="D542" s="38" t="s">
        <v>137</v>
      </c>
      <c r="E542" s="39" t="n">
        <v>0.24</v>
      </c>
      <c r="F542" s="40" t="n">
        <v>0.57</v>
      </c>
      <c r="G542" s="40" t="n">
        <v>0.14</v>
      </c>
      <c r="H542" s="27"/>
    </row>
    <row r="543" customFormat="false" ht="15" hidden="false" customHeight="false" outlineLevel="0" collapsed="false">
      <c r="A543" s="36"/>
      <c r="B543" s="37" t="s">
        <v>698</v>
      </c>
      <c r="C543" s="37" t="s">
        <v>699</v>
      </c>
      <c r="D543" s="38" t="s">
        <v>137</v>
      </c>
      <c r="E543" s="39" t="n">
        <v>1.215</v>
      </c>
      <c r="F543" s="40" t="n">
        <v>2.21</v>
      </c>
      <c r="G543" s="40" t="n">
        <v>2.69</v>
      </c>
      <c r="H543" s="27"/>
    </row>
    <row r="544" customFormat="false" ht="22.5" hidden="false" customHeight="false" outlineLevel="0" collapsed="false">
      <c r="A544" s="36"/>
      <c r="B544" s="37" t="s">
        <v>720</v>
      </c>
      <c r="C544" s="37" t="s">
        <v>721</v>
      </c>
      <c r="D544" s="38" t="s">
        <v>49</v>
      </c>
      <c r="E544" s="39" t="n">
        <v>0.25</v>
      </c>
      <c r="F544" s="40" t="n">
        <v>552.49</v>
      </c>
      <c r="G544" s="40" t="n">
        <v>138.12</v>
      </c>
      <c r="H544" s="27"/>
    </row>
    <row r="545" customFormat="false" ht="15" hidden="false" customHeight="false" outlineLevel="0" collapsed="false">
      <c r="A545" s="36"/>
      <c r="B545" s="37" t="s">
        <v>587</v>
      </c>
      <c r="C545" s="37" t="s">
        <v>588</v>
      </c>
      <c r="D545" s="38" t="s">
        <v>316</v>
      </c>
      <c r="E545" s="39" t="n">
        <v>0.437</v>
      </c>
      <c r="F545" s="40" t="n">
        <v>22.05</v>
      </c>
      <c r="G545" s="40" t="n">
        <v>9.64</v>
      </c>
      <c r="H545" s="27"/>
    </row>
    <row r="546" customFormat="false" ht="15" hidden="false" customHeight="false" outlineLevel="0" collapsed="false">
      <c r="A546" s="36"/>
      <c r="B546" s="37" t="s">
        <v>348</v>
      </c>
      <c r="C546" s="37" t="s">
        <v>349</v>
      </c>
      <c r="D546" s="38" t="s">
        <v>316</v>
      </c>
      <c r="E546" s="39" t="n">
        <v>0.218</v>
      </c>
      <c r="F546" s="40" t="n">
        <v>17.36</v>
      </c>
      <c r="G546" s="40" t="n">
        <v>3.78</v>
      </c>
      <c r="H546" s="27"/>
    </row>
    <row r="547" customFormat="false" ht="15" hidden="false" customHeight="false" outlineLevel="0" collapsed="false">
      <c r="A547" s="36"/>
      <c r="B547" s="36"/>
      <c r="C547" s="36"/>
      <c r="D547" s="36"/>
      <c r="E547" s="41"/>
      <c r="F547" s="36"/>
      <c r="G547" s="42" t="n">
        <v>154.37</v>
      </c>
      <c r="H547" s="27"/>
    </row>
    <row r="548" customFormat="false" ht="33.75" hidden="false" customHeight="false" outlineLevel="0" collapsed="false">
      <c r="A548" s="31" t="s">
        <v>177</v>
      </c>
      <c r="B548" s="31" t="n">
        <v>94273</v>
      </c>
      <c r="C548" s="31" t="s">
        <v>178</v>
      </c>
      <c r="D548" s="32" t="s">
        <v>72</v>
      </c>
      <c r="E548" s="33"/>
      <c r="F548" s="34"/>
      <c r="G548" s="34"/>
      <c r="H548" s="27"/>
    </row>
    <row r="549" customFormat="false" ht="15" hidden="false" customHeight="false" outlineLevel="0" collapsed="false">
      <c r="A549" s="36"/>
      <c r="B549" s="37" t="s">
        <v>708</v>
      </c>
      <c r="C549" s="37" t="s">
        <v>709</v>
      </c>
      <c r="D549" s="38" t="s">
        <v>91</v>
      </c>
      <c r="E549" s="39" t="n">
        <v>0.007</v>
      </c>
      <c r="F549" s="40" t="n">
        <v>90</v>
      </c>
      <c r="G549" s="40" t="n">
        <v>0.63</v>
      </c>
      <c r="H549" s="27"/>
    </row>
    <row r="550" customFormat="false" ht="15" hidden="false" customHeight="false" outlineLevel="0" collapsed="false">
      <c r="A550" s="36"/>
      <c r="B550" s="37" t="s">
        <v>722</v>
      </c>
      <c r="C550" s="37" t="s">
        <v>723</v>
      </c>
      <c r="D550" s="38" t="s">
        <v>72</v>
      </c>
      <c r="E550" s="39" t="n">
        <v>1.005</v>
      </c>
      <c r="F550" s="40" t="n">
        <v>24.48</v>
      </c>
      <c r="G550" s="40" t="n">
        <v>24.6</v>
      </c>
      <c r="H550" s="27"/>
    </row>
    <row r="551" customFormat="false" ht="15" hidden="false" customHeight="false" outlineLevel="0" collapsed="false">
      <c r="A551" s="36"/>
      <c r="B551" s="37" t="s">
        <v>587</v>
      </c>
      <c r="C551" s="37" t="s">
        <v>588</v>
      </c>
      <c r="D551" s="38" t="s">
        <v>316</v>
      </c>
      <c r="E551" s="39" t="n">
        <v>0.394</v>
      </c>
      <c r="F551" s="40" t="n">
        <v>22.05</v>
      </c>
      <c r="G551" s="40" t="n">
        <v>8.69</v>
      </c>
      <c r="H551" s="27"/>
    </row>
    <row r="552" customFormat="false" ht="15" hidden="false" customHeight="false" outlineLevel="0" collapsed="false">
      <c r="A552" s="36"/>
      <c r="B552" s="37" t="s">
        <v>348</v>
      </c>
      <c r="C552" s="37" t="s">
        <v>349</v>
      </c>
      <c r="D552" s="38" t="s">
        <v>316</v>
      </c>
      <c r="E552" s="39" t="n">
        <v>0.394</v>
      </c>
      <c r="F552" s="40" t="n">
        <v>17.36</v>
      </c>
      <c r="G552" s="40" t="n">
        <v>6.84</v>
      </c>
      <c r="H552" s="27"/>
    </row>
    <row r="553" customFormat="false" ht="15" hidden="false" customHeight="false" outlineLevel="0" collapsed="false">
      <c r="A553" s="36"/>
      <c r="B553" s="37" t="s">
        <v>724</v>
      </c>
      <c r="C553" s="37" t="s">
        <v>725</v>
      </c>
      <c r="D553" s="38" t="s">
        <v>368</v>
      </c>
      <c r="E553" s="39" t="n">
        <v>0.002</v>
      </c>
      <c r="F553" s="40" t="n">
        <v>520.37</v>
      </c>
      <c r="G553" s="40" t="n">
        <v>1.04</v>
      </c>
      <c r="H553" s="27"/>
    </row>
    <row r="554" customFormat="false" ht="15" hidden="false" customHeight="false" outlineLevel="0" collapsed="false">
      <c r="A554" s="36"/>
      <c r="B554" s="36"/>
      <c r="C554" s="36"/>
      <c r="D554" s="36"/>
      <c r="E554" s="41"/>
      <c r="F554" s="36"/>
      <c r="G554" s="42" t="n">
        <v>41.8</v>
      </c>
      <c r="H554" s="27"/>
    </row>
    <row r="555" customFormat="false" ht="22.5" hidden="false" customHeight="false" outlineLevel="0" collapsed="false">
      <c r="A555" s="31" t="s">
        <v>179</v>
      </c>
      <c r="B555" s="31" t="s">
        <v>180</v>
      </c>
      <c r="C555" s="31" t="s">
        <v>181</v>
      </c>
      <c r="D555" s="32" t="s">
        <v>72</v>
      </c>
      <c r="E555" s="33"/>
      <c r="F555" s="34"/>
      <c r="G555" s="34"/>
      <c r="H555" s="27"/>
    </row>
    <row r="556" customFormat="false" ht="15" hidden="false" customHeight="false" outlineLevel="0" collapsed="false">
      <c r="A556" s="36"/>
      <c r="B556" s="37" t="s">
        <v>726</v>
      </c>
      <c r="C556" s="37" t="s">
        <v>727</v>
      </c>
      <c r="D556" s="38" t="s">
        <v>728</v>
      </c>
      <c r="E556" s="39" t="n">
        <v>0.233</v>
      </c>
      <c r="F556" s="40" t="n">
        <v>38.94</v>
      </c>
      <c r="G556" s="40" t="n">
        <v>9.07</v>
      </c>
      <c r="H556" s="27"/>
    </row>
    <row r="557" customFormat="false" ht="22.5" hidden="false" customHeight="false" outlineLevel="0" collapsed="false">
      <c r="A557" s="36"/>
      <c r="B557" s="37" t="s">
        <v>729</v>
      </c>
      <c r="C557" s="37" t="s">
        <v>730</v>
      </c>
      <c r="D557" s="38" t="s">
        <v>72</v>
      </c>
      <c r="E557" s="39" t="n">
        <v>1</v>
      </c>
      <c r="F557" s="40" t="n">
        <v>0.54</v>
      </c>
      <c r="G557" s="40" t="n">
        <v>0.54</v>
      </c>
      <c r="H557" s="27"/>
    </row>
    <row r="558" customFormat="false" ht="15" hidden="false" customHeight="false" outlineLevel="0" collapsed="false">
      <c r="A558" s="36"/>
      <c r="B558" s="37" t="s">
        <v>587</v>
      </c>
      <c r="C558" s="37" t="s">
        <v>588</v>
      </c>
      <c r="D558" s="38" t="s">
        <v>316</v>
      </c>
      <c r="E558" s="39" t="n">
        <v>1.165</v>
      </c>
      <c r="F558" s="40" t="n">
        <v>22.05</v>
      </c>
      <c r="G558" s="40" t="n">
        <v>25.69</v>
      </c>
      <c r="H558" s="27"/>
    </row>
    <row r="559" customFormat="false" ht="15" hidden="false" customHeight="false" outlineLevel="0" collapsed="false">
      <c r="A559" s="36"/>
      <c r="B559" s="37" t="s">
        <v>348</v>
      </c>
      <c r="C559" s="37" t="s">
        <v>349</v>
      </c>
      <c r="D559" s="38" t="s">
        <v>316</v>
      </c>
      <c r="E559" s="39" t="n">
        <v>0.236</v>
      </c>
      <c r="F559" s="40" t="n">
        <v>17.36</v>
      </c>
      <c r="G559" s="40" t="n">
        <v>4.1</v>
      </c>
      <c r="H559" s="27"/>
    </row>
    <row r="560" customFormat="false" ht="15" hidden="false" customHeight="false" outlineLevel="0" collapsed="false">
      <c r="A560" s="36"/>
      <c r="B560" s="36"/>
      <c r="C560" s="36"/>
      <c r="D560" s="36"/>
      <c r="E560" s="41"/>
      <c r="F560" s="36"/>
      <c r="G560" s="42" t="n">
        <v>39.4</v>
      </c>
      <c r="H560" s="27"/>
    </row>
    <row r="561" customFormat="false" ht="33.75" hidden="false" customHeight="false" outlineLevel="0" collapsed="false">
      <c r="A561" s="31" t="s">
        <v>183</v>
      </c>
      <c r="B561" s="31" t="s">
        <v>184</v>
      </c>
      <c r="C561" s="31" t="s">
        <v>185</v>
      </c>
      <c r="D561" s="32" t="s">
        <v>49</v>
      </c>
      <c r="E561" s="33"/>
      <c r="F561" s="34"/>
      <c r="G561" s="34"/>
      <c r="H561" s="35"/>
    </row>
    <row r="562" customFormat="false" ht="22.5" hidden="false" customHeight="false" outlineLevel="0" collapsed="false">
      <c r="A562" s="36"/>
      <c r="B562" s="37" t="s">
        <v>731</v>
      </c>
      <c r="C562" s="37" t="s">
        <v>732</v>
      </c>
      <c r="D562" s="38" t="s">
        <v>49</v>
      </c>
      <c r="E562" s="39" t="n">
        <v>1</v>
      </c>
      <c r="F562" s="40" t="n">
        <v>17.02</v>
      </c>
      <c r="G562" s="40" t="n">
        <v>17.02</v>
      </c>
      <c r="H562" s="27"/>
    </row>
    <row r="563" customFormat="false" ht="33.75" hidden="false" customHeight="false" outlineLevel="0" collapsed="false">
      <c r="A563" s="36"/>
      <c r="B563" s="37" t="s">
        <v>733</v>
      </c>
      <c r="C563" s="37" t="s">
        <v>734</v>
      </c>
      <c r="D563" s="38" t="s">
        <v>91</v>
      </c>
      <c r="E563" s="39" t="n">
        <v>0.0293</v>
      </c>
      <c r="F563" s="40" t="n">
        <v>421.33</v>
      </c>
      <c r="G563" s="40" t="n">
        <v>12.34</v>
      </c>
      <c r="H563" s="27"/>
    </row>
    <row r="564" customFormat="false" ht="15" hidden="false" customHeight="false" outlineLevel="0" collapsed="false">
      <c r="A564" s="36"/>
      <c r="B564" s="37" t="s">
        <v>587</v>
      </c>
      <c r="C564" s="37" t="s">
        <v>588</v>
      </c>
      <c r="D564" s="38" t="s">
        <v>316</v>
      </c>
      <c r="E564" s="39" t="n">
        <v>0.4</v>
      </c>
      <c r="F564" s="40" t="n">
        <v>22.05</v>
      </c>
      <c r="G564" s="40" t="n">
        <v>8.82</v>
      </c>
      <c r="H564" s="27"/>
    </row>
    <row r="565" customFormat="false" ht="15" hidden="false" customHeight="false" outlineLevel="0" collapsed="false">
      <c r="A565" s="36"/>
      <c r="B565" s="37" t="s">
        <v>348</v>
      </c>
      <c r="C565" s="37" t="s">
        <v>349</v>
      </c>
      <c r="D565" s="38" t="s">
        <v>316</v>
      </c>
      <c r="E565" s="39" t="n">
        <v>0.4</v>
      </c>
      <c r="F565" s="40" t="n">
        <v>17.36</v>
      </c>
      <c r="G565" s="40" t="n">
        <v>6.94</v>
      </c>
      <c r="H565" s="27"/>
    </row>
    <row r="566" customFormat="false" ht="15" hidden="false" customHeight="false" outlineLevel="0" collapsed="false">
      <c r="A566" s="36"/>
      <c r="B566" s="36"/>
      <c r="C566" s="36"/>
      <c r="D566" s="36"/>
      <c r="E566" s="41"/>
      <c r="F566" s="36"/>
      <c r="G566" s="42" t="n">
        <v>45.12</v>
      </c>
      <c r="H566" s="27"/>
    </row>
    <row r="567" customFormat="false" ht="45" hidden="false" customHeight="false" outlineLevel="0" collapsed="false">
      <c r="A567" s="31" t="s">
        <v>186</v>
      </c>
      <c r="B567" s="31" t="n">
        <v>87535</v>
      </c>
      <c r="C567" s="31" t="s">
        <v>187</v>
      </c>
      <c r="D567" s="32" t="s">
        <v>49</v>
      </c>
      <c r="E567" s="33"/>
      <c r="F567" s="34"/>
      <c r="G567" s="34"/>
      <c r="H567" s="27"/>
    </row>
    <row r="568" customFormat="false" ht="33.75" hidden="false" customHeight="false" outlineLevel="0" collapsed="false">
      <c r="A568" s="36"/>
      <c r="B568" s="37" t="s">
        <v>733</v>
      </c>
      <c r="C568" s="37" t="s">
        <v>734</v>
      </c>
      <c r="D568" s="38" t="s">
        <v>91</v>
      </c>
      <c r="E568" s="39" t="n">
        <v>0.0376</v>
      </c>
      <c r="F568" s="40" t="n">
        <v>421.33</v>
      </c>
      <c r="G568" s="40" t="n">
        <v>15.84</v>
      </c>
      <c r="H568" s="27"/>
    </row>
    <row r="569" customFormat="false" ht="15" hidden="false" customHeight="false" outlineLevel="0" collapsed="false">
      <c r="A569" s="36"/>
      <c r="B569" s="37" t="s">
        <v>587</v>
      </c>
      <c r="C569" s="37" t="s">
        <v>588</v>
      </c>
      <c r="D569" s="38" t="s">
        <v>316</v>
      </c>
      <c r="E569" s="39" t="n">
        <v>0.32</v>
      </c>
      <c r="F569" s="40" t="n">
        <v>22.05</v>
      </c>
      <c r="G569" s="40" t="n">
        <v>7.06</v>
      </c>
      <c r="H569" s="27"/>
    </row>
    <row r="570" customFormat="false" ht="15" hidden="false" customHeight="false" outlineLevel="0" collapsed="false">
      <c r="A570" s="36"/>
      <c r="B570" s="37" t="s">
        <v>348</v>
      </c>
      <c r="C570" s="37" t="s">
        <v>349</v>
      </c>
      <c r="D570" s="38" t="s">
        <v>316</v>
      </c>
      <c r="E570" s="39" t="n">
        <v>0.118</v>
      </c>
      <c r="F570" s="40" t="n">
        <v>17.36</v>
      </c>
      <c r="G570" s="40" t="n">
        <v>2.05</v>
      </c>
      <c r="H570" s="27"/>
    </row>
    <row r="571" customFormat="false" ht="15" hidden="false" customHeight="false" outlineLevel="0" collapsed="false">
      <c r="A571" s="36"/>
      <c r="B571" s="36"/>
      <c r="C571" s="36"/>
      <c r="D571" s="36"/>
      <c r="E571" s="41"/>
      <c r="F571" s="36"/>
      <c r="G571" s="42" t="n">
        <v>24.95</v>
      </c>
      <c r="H571" s="27"/>
    </row>
    <row r="572" customFormat="false" ht="33.75" hidden="false" customHeight="false" outlineLevel="0" collapsed="false">
      <c r="A572" s="31" t="s">
        <v>188</v>
      </c>
      <c r="B572" s="31" t="s">
        <v>189</v>
      </c>
      <c r="C572" s="31" t="s">
        <v>190</v>
      </c>
      <c r="D572" s="32" t="s">
        <v>49</v>
      </c>
      <c r="E572" s="33"/>
      <c r="F572" s="34"/>
      <c r="G572" s="34"/>
      <c r="H572" s="27"/>
    </row>
    <row r="573" customFormat="false" ht="22.5" hidden="false" customHeight="false" outlineLevel="0" collapsed="false">
      <c r="A573" s="36"/>
      <c r="B573" s="37" t="s">
        <v>735</v>
      </c>
      <c r="C573" s="37" t="s">
        <v>736</v>
      </c>
      <c r="D573" s="38" t="s">
        <v>49</v>
      </c>
      <c r="E573" s="39" t="n">
        <v>1.08</v>
      </c>
      <c r="F573" s="40" t="n">
        <v>38.75</v>
      </c>
      <c r="G573" s="40" t="n">
        <v>41.85</v>
      </c>
      <c r="H573" s="27"/>
    </row>
    <row r="574" customFormat="false" ht="15" hidden="false" customHeight="false" outlineLevel="0" collapsed="false">
      <c r="A574" s="36"/>
      <c r="B574" s="37" t="s">
        <v>694</v>
      </c>
      <c r="C574" s="37" t="s">
        <v>695</v>
      </c>
      <c r="D574" s="38" t="s">
        <v>137</v>
      </c>
      <c r="E574" s="39" t="n">
        <v>8</v>
      </c>
      <c r="F574" s="40" t="n">
        <v>0.72</v>
      </c>
      <c r="G574" s="40" t="n">
        <v>5.76</v>
      </c>
      <c r="H574" s="27"/>
    </row>
    <row r="575" customFormat="false" ht="15" hidden="false" customHeight="false" outlineLevel="0" collapsed="false">
      <c r="A575" s="36"/>
      <c r="B575" s="37" t="s">
        <v>692</v>
      </c>
      <c r="C575" s="37" t="s">
        <v>693</v>
      </c>
      <c r="D575" s="38" t="s">
        <v>137</v>
      </c>
      <c r="E575" s="39" t="n">
        <v>0.22</v>
      </c>
      <c r="F575" s="40" t="n">
        <v>4.22</v>
      </c>
      <c r="G575" s="40" t="n">
        <v>0.93</v>
      </c>
      <c r="H575" s="27"/>
    </row>
    <row r="576" customFormat="false" ht="15" hidden="false" customHeight="false" outlineLevel="0" collapsed="false">
      <c r="A576" s="36"/>
      <c r="B576" s="37" t="s">
        <v>585</v>
      </c>
      <c r="C576" s="37" t="s">
        <v>586</v>
      </c>
      <c r="D576" s="38" t="s">
        <v>316</v>
      </c>
      <c r="E576" s="39" t="n">
        <v>0.66</v>
      </c>
      <c r="F576" s="40" t="n">
        <v>21.96</v>
      </c>
      <c r="G576" s="40" t="n">
        <v>14.49</v>
      </c>
      <c r="H576" s="27"/>
    </row>
    <row r="577" customFormat="false" ht="15" hidden="false" customHeight="false" outlineLevel="0" collapsed="false">
      <c r="A577" s="36"/>
      <c r="B577" s="37" t="s">
        <v>348</v>
      </c>
      <c r="C577" s="37" t="s">
        <v>349</v>
      </c>
      <c r="D577" s="38" t="s">
        <v>316</v>
      </c>
      <c r="E577" s="39" t="n">
        <v>0.36</v>
      </c>
      <c r="F577" s="40" t="n">
        <v>17.36</v>
      </c>
      <c r="G577" s="40" t="n">
        <v>6.25</v>
      </c>
      <c r="H577" s="27"/>
    </row>
    <row r="578" customFormat="false" ht="15" hidden="false" customHeight="false" outlineLevel="0" collapsed="false">
      <c r="A578" s="36"/>
      <c r="B578" s="36"/>
      <c r="C578" s="36"/>
      <c r="D578" s="36"/>
      <c r="E578" s="41"/>
      <c r="F578" s="36"/>
      <c r="G578" s="42" t="n">
        <v>69.28</v>
      </c>
      <c r="H578" s="27"/>
    </row>
    <row r="579" customFormat="false" ht="15" hidden="false" customHeight="false" outlineLevel="0" collapsed="false">
      <c r="A579" s="31" t="s">
        <v>191</v>
      </c>
      <c r="B579" s="31" t="n">
        <v>96113</v>
      </c>
      <c r="C579" s="31" t="s">
        <v>192</v>
      </c>
      <c r="D579" s="32" t="s">
        <v>49</v>
      </c>
      <c r="E579" s="33"/>
      <c r="F579" s="34"/>
      <c r="G579" s="34"/>
      <c r="H579" s="27"/>
    </row>
    <row r="580" customFormat="false" ht="15" hidden="false" customHeight="false" outlineLevel="0" collapsed="false">
      <c r="A580" s="36"/>
      <c r="B580" s="37" t="s">
        <v>737</v>
      </c>
      <c r="C580" s="37" t="s">
        <v>738</v>
      </c>
      <c r="D580" s="38" t="s">
        <v>137</v>
      </c>
      <c r="E580" s="39" t="n">
        <v>0.025</v>
      </c>
      <c r="F580" s="40" t="n">
        <v>41.26</v>
      </c>
      <c r="G580" s="40" t="n">
        <v>1.03</v>
      </c>
      <c r="H580" s="27"/>
    </row>
    <row r="581" customFormat="false" ht="15" hidden="false" customHeight="false" outlineLevel="0" collapsed="false">
      <c r="A581" s="36"/>
      <c r="B581" s="37" t="s">
        <v>739</v>
      </c>
      <c r="C581" s="37" t="s">
        <v>740</v>
      </c>
      <c r="D581" s="38" t="s">
        <v>137</v>
      </c>
      <c r="E581" s="39" t="n">
        <v>0.9964</v>
      </c>
      <c r="F581" s="40" t="n">
        <v>0.76</v>
      </c>
      <c r="G581" s="40" t="n">
        <v>0.76</v>
      </c>
      <c r="H581" s="27"/>
    </row>
    <row r="582" customFormat="false" ht="15" hidden="false" customHeight="false" outlineLevel="0" collapsed="false">
      <c r="A582" s="36"/>
      <c r="B582" s="37" t="s">
        <v>741</v>
      </c>
      <c r="C582" s="37" t="s">
        <v>742</v>
      </c>
      <c r="D582" s="38" t="s">
        <v>49</v>
      </c>
      <c r="E582" s="39" t="n">
        <v>1.074</v>
      </c>
      <c r="F582" s="40" t="n">
        <v>10.65</v>
      </c>
      <c r="G582" s="40" t="n">
        <v>11.44</v>
      </c>
      <c r="H582" s="27"/>
    </row>
    <row r="583" customFormat="false" ht="15" hidden="false" customHeight="false" outlineLevel="0" collapsed="false">
      <c r="A583" s="36"/>
      <c r="B583" s="37" t="s">
        <v>743</v>
      </c>
      <c r="C583" s="37" t="s">
        <v>744</v>
      </c>
      <c r="D583" s="38" t="s">
        <v>137</v>
      </c>
      <c r="E583" s="39" t="n">
        <v>0.0078</v>
      </c>
      <c r="F583" s="40" t="n">
        <v>19.56</v>
      </c>
      <c r="G583" s="40" t="n">
        <v>0.15</v>
      </c>
      <c r="H583" s="27"/>
    </row>
    <row r="584" customFormat="false" ht="15" hidden="false" customHeight="false" outlineLevel="0" collapsed="false">
      <c r="A584" s="36"/>
      <c r="B584" s="37" t="s">
        <v>745</v>
      </c>
      <c r="C584" s="37" t="s">
        <v>746</v>
      </c>
      <c r="D584" s="38" t="s">
        <v>747</v>
      </c>
      <c r="E584" s="39" t="n">
        <v>0.0308</v>
      </c>
      <c r="F584" s="40" t="n">
        <v>29.54</v>
      </c>
      <c r="G584" s="40" t="n">
        <v>0.91</v>
      </c>
      <c r="H584" s="27"/>
    </row>
    <row r="585" customFormat="false" ht="15" hidden="false" customHeight="false" outlineLevel="0" collapsed="false">
      <c r="A585" s="36"/>
      <c r="B585" s="37" t="s">
        <v>589</v>
      </c>
      <c r="C585" s="37" t="s">
        <v>590</v>
      </c>
      <c r="D585" s="38" t="s">
        <v>316</v>
      </c>
      <c r="E585" s="39" t="n">
        <v>0.6313</v>
      </c>
      <c r="F585" s="40" t="n">
        <v>21.91</v>
      </c>
      <c r="G585" s="40" t="n">
        <v>13.83</v>
      </c>
      <c r="H585" s="27"/>
    </row>
    <row r="586" customFormat="false" ht="15" hidden="false" customHeight="false" outlineLevel="0" collapsed="false">
      <c r="A586" s="36"/>
      <c r="B586" s="37" t="s">
        <v>348</v>
      </c>
      <c r="C586" s="37" t="s">
        <v>349</v>
      </c>
      <c r="D586" s="38" t="s">
        <v>316</v>
      </c>
      <c r="E586" s="39" t="n">
        <v>0.3156</v>
      </c>
      <c r="F586" s="40" t="n">
        <v>17.36</v>
      </c>
      <c r="G586" s="40" t="n">
        <v>5.48</v>
      </c>
      <c r="H586" s="27"/>
    </row>
    <row r="587" customFormat="false" ht="15" hidden="false" customHeight="false" outlineLevel="0" collapsed="false">
      <c r="A587" s="36"/>
      <c r="B587" s="36"/>
      <c r="C587" s="36"/>
      <c r="D587" s="36"/>
      <c r="E587" s="41"/>
      <c r="F587" s="36"/>
      <c r="G587" s="42" t="n">
        <v>33.6</v>
      </c>
      <c r="H587" s="27"/>
    </row>
    <row r="588" customFormat="false" ht="15" hidden="false" customHeight="false" outlineLevel="0" collapsed="false">
      <c r="A588" s="31" t="s">
        <v>193</v>
      </c>
      <c r="B588" s="31" t="n">
        <v>96120</v>
      </c>
      <c r="C588" s="31" t="s">
        <v>194</v>
      </c>
      <c r="D588" s="32" t="s">
        <v>72</v>
      </c>
      <c r="E588" s="33"/>
      <c r="F588" s="34"/>
      <c r="G588" s="34"/>
      <c r="H588" s="27"/>
    </row>
    <row r="589" customFormat="false" ht="15" hidden="false" customHeight="false" outlineLevel="0" collapsed="false">
      <c r="A589" s="36"/>
      <c r="B589" s="37" t="s">
        <v>739</v>
      </c>
      <c r="C589" s="37" t="s">
        <v>740</v>
      </c>
      <c r="D589" s="38" t="s">
        <v>137</v>
      </c>
      <c r="E589" s="39" t="n">
        <v>0.5124</v>
      </c>
      <c r="F589" s="40" t="n">
        <v>0.76</v>
      </c>
      <c r="G589" s="40" t="n">
        <v>0.39</v>
      </c>
      <c r="H589" s="27"/>
    </row>
    <row r="590" customFormat="false" ht="15" hidden="false" customHeight="false" outlineLevel="0" collapsed="false">
      <c r="A590" s="36"/>
      <c r="B590" s="37" t="s">
        <v>741</v>
      </c>
      <c r="C590" s="37" t="s">
        <v>742</v>
      </c>
      <c r="D590" s="38" t="s">
        <v>49</v>
      </c>
      <c r="E590" s="39" t="n">
        <v>0.0762</v>
      </c>
      <c r="F590" s="40" t="n">
        <v>10.65</v>
      </c>
      <c r="G590" s="40" t="n">
        <v>0.81</v>
      </c>
      <c r="H590" s="27"/>
    </row>
    <row r="591" customFormat="false" ht="15" hidden="false" customHeight="false" outlineLevel="0" collapsed="false">
      <c r="A591" s="36"/>
      <c r="B591" s="37" t="s">
        <v>748</v>
      </c>
      <c r="C591" s="37" t="s">
        <v>749</v>
      </c>
      <c r="D591" s="38" t="s">
        <v>137</v>
      </c>
      <c r="E591" s="39" t="n">
        <v>0.0015</v>
      </c>
      <c r="F591" s="40" t="n">
        <v>33.51</v>
      </c>
      <c r="G591" s="40" t="n">
        <v>0.05</v>
      </c>
      <c r="H591" s="27"/>
    </row>
    <row r="592" customFormat="false" ht="15" hidden="false" customHeight="false" outlineLevel="0" collapsed="false">
      <c r="A592" s="36"/>
      <c r="B592" s="37" t="s">
        <v>743</v>
      </c>
      <c r="C592" s="37" t="s">
        <v>744</v>
      </c>
      <c r="D592" s="38" t="s">
        <v>137</v>
      </c>
      <c r="E592" s="39" t="n">
        <v>0.004</v>
      </c>
      <c r="F592" s="40" t="n">
        <v>19.56</v>
      </c>
      <c r="G592" s="40" t="n">
        <v>0.08</v>
      </c>
      <c r="H592" s="27"/>
    </row>
    <row r="593" customFormat="false" ht="15" hidden="false" customHeight="false" outlineLevel="0" collapsed="false">
      <c r="A593" s="36"/>
      <c r="B593" s="37" t="s">
        <v>589</v>
      </c>
      <c r="C593" s="37" t="s">
        <v>590</v>
      </c>
      <c r="D593" s="38" t="s">
        <v>316</v>
      </c>
      <c r="E593" s="39" t="n">
        <v>0.0445</v>
      </c>
      <c r="F593" s="40" t="n">
        <v>21.91</v>
      </c>
      <c r="G593" s="40" t="n">
        <v>0.97</v>
      </c>
      <c r="H593" s="27"/>
    </row>
    <row r="594" customFormat="false" ht="15" hidden="false" customHeight="false" outlineLevel="0" collapsed="false">
      <c r="A594" s="36"/>
      <c r="B594" s="37" t="s">
        <v>348</v>
      </c>
      <c r="C594" s="37" t="s">
        <v>349</v>
      </c>
      <c r="D594" s="38" t="s">
        <v>316</v>
      </c>
      <c r="E594" s="39" t="n">
        <v>0.0223</v>
      </c>
      <c r="F594" s="40" t="n">
        <v>17.36</v>
      </c>
      <c r="G594" s="40" t="n">
        <v>0.39</v>
      </c>
      <c r="H594" s="27"/>
    </row>
    <row r="595" customFormat="false" ht="15" hidden="false" customHeight="false" outlineLevel="0" collapsed="false">
      <c r="A595" s="36"/>
      <c r="B595" s="36"/>
      <c r="C595" s="36"/>
      <c r="D595" s="36"/>
      <c r="E595" s="41"/>
      <c r="F595" s="36"/>
      <c r="G595" s="42" t="n">
        <v>2.69</v>
      </c>
      <c r="H595" s="27"/>
    </row>
    <row r="596" customFormat="false" ht="15" hidden="false" customHeight="false" outlineLevel="0" collapsed="false">
      <c r="A596" s="31" t="s">
        <v>195</v>
      </c>
      <c r="B596" s="31" t="s">
        <v>196</v>
      </c>
      <c r="C596" s="31" t="s">
        <v>197</v>
      </c>
      <c r="D596" s="32" t="s">
        <v>49</v>
      </c>
      <c r="E596" s="33"/>
      <c r="F596" s="34"/>
      <c r="G596" s="34"/>
      <c r="H596" s="27"/>
    </row>
    <row r="597" customFormat="false" ht="15" hidden="false" customHeight="false" outlineLevel="0" collapsed="false">
      <c r="A597" s="36"/>
      <c r="B597" s="37" t="s">
        <v>692</v>
      </c>
      <c r="C597" s="37" t="s">
        <v>693</v>
      </c>
      <c r="D597" s="38" t="s">
        <v>137</v>
      </c>
      <c r="E597" s="39" t="n">
        <v>0.55</v>
      </c>
      <c r="F597" s="40" t="n">
        <v>4.22</v>
      </c>
      <c r="G597" s="40" t="n">
        <v>2.32</v>
      </c>
      <c r="H597" s="27"/>
    </row>
    <row r="598" customFormat="false" ht="15" hidden="false" customHeight="false" outlineLevel="0" collapsed="false">
      <c r="A598" s="36"/>
      <c r="B598" s="37" t="s">
        <v>587</v>
      </c>
      <c r="C598" s="37" t="s">
        <v>588</v>
      </c>
      <c r="D598" s="38" t="s">
        <v>316</v>
      </c>
      <c r="E598" s="39" t="n">
        <v>0.15</v>
      </c>
      <c r="F598" s="40" t="n">
        <v>22.05</v>
      </c>
      <c r="G598" s="40" t="n">
        <v>3.31</v>
      </c>
      <c r="H598" s="27"/>
    </row>
    <row r="599" customFormat="false" ht="15" hidden="false" customHeight="false" outlineLevel="0" collapsed="false">
      <c r="A599" s="36"/>
      <c r="B599" s="37" t="s">
        <v>348</v>
      </c>
      <c r="C599" s="37" t="s">
        <v>349</v>
      </c>
      <c r="D599" s="38" t="s">
        <v>316</v>
      </c>
      <c r="E599" s="39" t="n">
        <v>0.15</v>
      </c>
      <c r="F599" s="40" t="n">
        <v>17.36</v>
      </c>
      <c r="G599" s="40" t="n">
        <v>2.6</v>
      </c>
      <c r="H599" s="27"/>
    </row>
    <row r="600" customFormat="false" ht="15" hidden="false" customHeight="false" outlineLevel="0" collapsed="false">
      <c r="A600" s="36"/>
      <c r="B600" s="36"/>
      <c r="C600" s="36"/>
      <c r="D600" s="36"/>
      <c r="E600" s="41"/>
      <c r="F600" s="36"/>
      <c r="G600" s="42" t="n">
        <v>8.23</v>
      </c>
      <c r="H600" s="27"/>
    </row>
    <row r="601" customFormat="false" ht="45" hidden="false" customHeight="false" outlineLevel="0" collapsed="false">
      <c r="A601" s="31" t="s">
        <v>199</v>
      </c>
      <c r="B601" s="31" t="n">
        <v>86943</v>
      </c>
      <c r="C601" s="31" t="s">
        <v>200</v>
      </c>
      <c r="D601" s="32" t="s">
        <v>21</v>
      </c>
      <c r="E601" s="33"/>
      <c r="F601" s="34"/>
      <c r="G601" s="34"/>
      <c r="H601" s="35"/>
    </row>
    <row r="602" customFormat="false" ht="22.5" hidden="false" customHeight="false" outlineLevel="0" collapsed="false">
      <c r="A602" s="36"/>
      <c r="B602" s="37" t="s">
        <v>750</v>
      </c>
      <c r="C602" s="37" t="s">
        <v>751</v>
      </c>
      <c r="D602" s="38" t="s">
        <v>21</v>
      </c>
      <c r="E602" s="39" t="n">
        <v>1</v>
      </c>
      <c r="F602" s="40" t="n">
        <v>6.64</v>
      </c>
      <c r="G602" s="40" t="n">
        <v>6.64</v>
      </c>
      <c r="H602" s="27"/>
    </row>
    <row r="603" customFormat="false" ht="15" hidden="false" customHeight="false" outlineLevel="0" collapsed="false">
      <c r="A603" s="36"/>
      <c r="B603" s="37" t="s">
        <v>752</v>
      </c>
      <c r="C603" s="37" t="s">
        <v>753</v>
      </c>
      <c r="D603" s="38" t="s">
        <v>21</v>
      </c>
      <c r="E603" s="39" t="n">
        <v>1</v>
      </c>
      <c r="F603" s="40" t="n">
        <v>11.36</v>
      </c>
      <c r="G603" s="40" t="n">
        <v>11.36</v>
      </c>
      <c r="H603" s="27"/>
    </row>
    <row r="604" customFormat="false" ht="22.5" hidden="false" customHeight="false" outlineLevel="0" collapsed="false">
      <c r="A604" s="36"/>
      <c r="B604" s="37" t="s">
        <v>754</v>
      </c>
      <c r="C604" s="37" t="s">
        <v>755</v>
      </c>
      <c r="D604" s="38" t="s">
        <v>21</v>
      </c>
      <c r="E604" s="39" t="n">
        <v>1</v>
      </c>
      <c r="F604" s="40" t="n">
        <v>8.22</v>
      </c>
      <c r="G604" s="40" t="n">
        <v>8.22</v>
      </c>
      <c r="H604" s="27"/>
    </row>
    <row r="605" customFormat="false" ht="22.5" hidden="false" customHeight="false" outlineLevel="0" collapsed="false">
      <c r="A605" s="36"/>
      <c r="B605" s="37" t="s">
        <v>756</v>
      </c>
      <c r="C605" s="37" t="s">
        <v>757</v>
      </c>
      <c r="D605" s="38" t="s">
        <v>21</v>
      </c>
      <c r="E605" s="39" t="n">
        <v>1</v>
      </c>
      <c r="F605" s="40" t="n">
        <v>136.33</v>
      </c>
      <c r="G605" s="40" t="n">
        <v>136.33</v>
      </c>
      <c r="H605" s="27"/>
    </row>
    <row r="606" customFormat="false" ht="22.5" hidden="false" customHeight="false" outlineLevel="0" collapsed="false">
      <c r="A606" s="36"/>
      <c r="B606" s="37" t="s">
        <v>758</v>
      </c>
      <c r="C606" s="37" t="s">
        <v>759</v>
      </c>
      <c r="D606" s="38" t="s">
        <v>21</v>
      </c>
      <c r="E606" s="39" t="n">
        <v>1</v>
      </c>
      <c r="F606" s="40" t="n">
        <v>123</v>
      </c>
      <c r="G606" s="40" t="n">
        <v>123</v>
      </c>
      <c r="H606" s="27"/>
    </row>
    <row r="607" customFormat="false" ht="15" hidden="false" customHeight="false" outlineLevel="0" collapsed="false">
      <c r="A607" s="36"/>
      <c r="B607" s="36"/>
      <c r="C607" s="36"/>
      <c r="D607" s="36"/>
      <c r="E607" s="41"/>
      <c r="F607" s="36"/>
      <c r="G607" s="42" t="n">
        <v>285.55</v>
      </c>
      <c r="H607" s="27"/>
    </row>
    <row r="608" customFormat="false" ht="22.5" hidden="false" customHeight="false" outlineLevel="0" collapsed="false">
      <c r="A608" s="31" t="s">
        <v>201</v>
      </c>
      <c r="B608" s="31" t="n">
        <v>95471</v>
      </c>
      <c r="C608" s="31" t="s">
        <v>202</v>
      </c>
      <c r="D608" s="32" t="s">
        <v>21</v>
      </c>
      <c r="E608" s="33"/>
      <c r="F608" s="34"/>
      <c r="G608" s="34"/>
      <c r="H608" s="27"/>
    </row>
    <row r="609" customFormat="false" ht="22.5" hidden="false" customHeight="false" outlineLevel="0" collapsed="false">
      <c r="A609" s="36"/>
      <c r="B609" s="37" t="s">
        <v>760</v>
      </c>
      <c r="C609" s="37" t="s">
        <v>761</v>
      </c>
      <c r="D609" s="38" t="s">
        <v>21</v>
      </c>
      <c r="E609" s="39" t="n">
        <v>2</v>
      </c>
      <c r="F609" s="40" t="n">
        <v>24.31</v>
      </c>
      <c r="G609" s="40" t="n">
        <v>48.62</v>
      </c>
      <c r="H609" s="27"/>
    </row>
    <row r="610" customFormat="false" ht="15" hidden="false" customHeight="false" outlineLevel="0" collapsed="false">
      <c r="A610" s="36"/>
      <c r="B610" s="37" t="s">
        <v>762</v>
      </c>
      <c r="C610" s="37" t="s">
        <v>763</v>
      </c>
      <c r="D610" s="38" t="s">
        <v>21</v>
      </c>
      <c r="E610" s="39" t="n">
        <v>1</v>
      </c>
      <c r="F610" s="40" t="n">
        <v>9.5</v>
      </c>
      <c r="G610" s="40" t="n">
        <v>9.5</v>
      </c>
      <c r="H610" s="27"/>
    </row>
    <row r="611" customFormat="false" ht="22.5" hidden="false" customHeight="false" outlineLevel="0" collapsed="false">
      <c r="A611" s="36"/>
      <c r="B611" s="37" t="s">
        <v>764</v>
      </c>
      <c r="C611" s="37" t="s">
        <v>765</v>
      </c>
      <c r="D611" s="38" t="s">
        <v>21</v>
      </c>
      <c r="E611" s="39" t="n">
        <v>1</v>
      </c>
      <c r="F611" s="40" t="n">
        <v>597.74</v>
      </c>
      <c r="G611" s="40" t="n">
        <v>597.74</v>
      </c>
      <c r="H611" s="27"/>
    </row>
    <row r="612" customFormat="false" ht="15" hidden="false" customHeight="false" outlineLevel="0" collapsed="false">
      <c r="A612" s="36"/>
      <c r="B612" s="37" t="s">
        <v>766</v>
      </c>
      <c r="C612" s="37" t="s">
        <v>767</v>
      </c>
      <c r="D612" s="38" t="s">
        <v>137</v>
      </c>
      <c r="E612" s="39" t="n">
        <v>0.0881</v>
      </c>
      <c r="F612" s="40" t="n">
        <v>89.04</v>
      </c>
      <c r="G612" s="40" t="n">
        <v>7.84</v>
      </c>
      <c r="H612" s="27"/>
    </row>
    <row r="613" customFormat="false" ht="15" hidden="false" customHeight="false" outlineLevel="0" collapsed="false">
      <c r="A613" s="36"/>
      <c r="B613" s="37" t="s">
        <v>593</v>
      </c>
      <c r="C613" s="37" t="s">
        <v>594</v>
      </c>
      <c r="D613" s="38" t="s">
        <v>316</v>
      </c>
      <c r="E613" s="39" t="n">
        <v>1.154</v>
      </c>
      <c r="F613" s="40" t="n">
        <v>21.43</v>
      </c>
      <c r="G613" s="40" t="n">
        <v>24.73</v>
      </c>
      <c r="H613" s="27"/>
    </row>
    <row r="614" customFormat="false" ht="15" hidden="false" customHeight="false" outlineLevel="0" collapsed="false">
      <c r="A614" s="36"/>
      <c r="B614" s="37" t="s">
        <v>348</v>
      </c>
      <c r="C614" s="37" t="s">
        <v>349</v>
      </c>
      <c r="D614" s="38" t="s">
        <v>316</v>
      </c>
      <c r="E614" s="39" t="n">
        <v>0.5565</v>
      </c>
      <c r="F614" s="40" t="n">
        <v>17.36</v>
      </c>
      <c r="G614" s="40" t="n">
        <v>9.66</v>
      </c>
      <c r="H614" s="27"/>
    </row>
    <row r="615" customFormat="false" ht="15" hidden="false" customHeight="false" outlineLevel="0" collapsed="false">
      <c r="A615" s="36"/>
      <c r="B615" s="36"/>
      <c r="C615" s="36"/>
      <c r="D615" s="36"/>
      <c r="E615" s="41"/>
      <c r="F615" s="36"/>
      <c r="G615" s="42" t="n">
        <v>698.09</v>
      </c>
      <c r="H615" s="27"/>
    </row>
    <row r="616" customFormat="false" ht="22.5" hidden="false" customHeight="false" outlineLevel="0" collapsed="false">
      <c r="A616" s="31" t="s">
        <v>203</v>
      </c>
      <c r="B616" s="31" t="n">
        <v>95470</v>
      </c>
      <c r="C616" s="31" t="s">
        <v>204</v>
      </c>
      <c r="D616" s="32" t="s">
        <v>21</v>
      </c>
      <c r="E616" s="33"/>
      <c r="F616" s="34"/>
      <c r="G616" s="34"/>
      <c r="H616" s="27"/>
    </row>
    <row r="617" customFormat="false" ht="22.5" hidden="false" customHeight="false" outlineLevel="0" collapsed="false">
      <c r="A617" s="36"/>
      <c r="B617" s="37" t="s">
        <v>768</v>
      </c>
      <c r="C617" s="37" t="s">
        <v>769</v>
      </c>
      <c r="D617" s="38" t="s">
        <v>21</v>
      </c>
      <c r="E617" s="39" t="n">
        <v>1</v>
      </c>
      <c r="F617" s="40" t="n">
        <v>9.07</v>
      </c>
      <c r="G617" s="40" t="n">
        <v>9.07</v>
      </c>
      <c r="H617" s="27"/>
    </row>
    <row r="618" customFormat="false" ht="22.5" hidden="false" customHeight="false" outlineLevel="0" collapsed="false">
      <c r="A618" s="36"/>
      <c r="B618" s="37" t="s">
        <v>770</v>
      </c>
      <c r="C618" s="37" t="s">
        <v>771</v>
      </c>
      <c r="D618" s="38" t="s">
        <v>21</v>
      </c>
      <c r="E618" s="39" t="n">
        <v>1</v>
      </c>
      <c r="F618" s="40" t="n">
        <v>272.68</v>
      </c>
      <c r="G618" s="40" t="n">
        <v>272.68</v>
      </c>
      <c r="H618" s="27"/>
    </row>
    <row r="619" customFormat="false" ht="15" hidden="false" customHeight="false" outlineLevel="0" collapsed="false">
      <c r="A619" s="36"/>
      <c r="B619" s="36"/>
      <c r="C619" s="36"/>
      <c r="D619" s="36"/>
      <c r="E619" s="41"/>
      <c r="F619" s="36"/>
      <c r="G619" s="42" t="n">
        <v>281.75</v>
      </c>
      <c r="H619" s="27"/>
    </row>
    <row r="620" customFormat="false" ht="15" hidden="false" customHeight="false" outlineLevel="0" collapsed="false">
      <c r="A620" s="31" t="s">
        <v>205</v>
      </c>
      <c r="B620" s="31" t="n">
        <v>100849</v>
      </c>
      <c r="C620" s="31" t="s">
        <v>206</v>
      </c>
      <c r="D620" s="32" t="s">
        <v>21</v>
      </c>
      <c r="E620" s="33"/>
      <c r="F620" s="34"/>
      <c r="G620" s="34"/>
      <c r="H620" s="27"/>
    </row>
    <row r="621" customFormat="false" ht="15" hidden="false" customHeight="false" outlineLevel="0" collapsed="false">
      <c r="A621" s="36"/>
      <c r="B621" s="37" t="s">
        <v>772</v>
      </c>
      <c r="C621" s="37" t="s">
        <v>773</v>
      </c>
      <c r="D621" s="38" t="s">
        <v>21</v>
      </c>
      <c r="E621" s="39" t="n">
        <v>1</v>
      </c>
      <c r="F621" s="40" t="n">
        <v>38</v>
      </c>
      <c r="G621" s="40" t="n">
        <v>38</v>
      </c>
      <c r="H621" s="27"/>
    </row>
    <row r="622" customFormat="false" ht="15" hidden="false" customHeight="false" outlineLevel="0" collapsed="false">
      <c r="A622" s="36"/>
      <c r="B622" s="37" t="s">
        <v>593</v>
      </c>
      <c r="C622" s="37" t="s">
        <v>594</v>
      </c>
      <c r="D622" s="38" t="s">
        <v>316</v>
      </c>
      <c r="E622" s="39" t="n">
        <v>0.1536</v>
      </c>
      <c r="F622" s="40" t="n">
        <v>21.43</v>
      </c>
      <c r="G622" s="40" t="n">
        <v>3.29</v>
      </c>
      <c r="H622" s="27"/>
    </row>
    <row r="623" customFormat="false" ht="15" hidden="false" customHeight="false" outlineLevel="0" collapsed="false">
      <c r="A623" s="36"/>
      <c r="B623" s="37" t="s">
        <v>348</v>
      </c>
      <c r="C623" s="37" t="s">
        <v>349</v>
      </c>
      <c r="D623" s="38" t="s">
        <v>316</v>
      </c>
      <c r="E623" s="39" t="n">
        <v>0.0484</v>
      </c>
      <c r="F623" s="40" t="n">
        <v>17.36</v>
      </c>
      <c r="G623" s="40" t="n">
        <v>0.84</v>
      </c>
      <c r="H623" s="27"/>
    </row>
    <row r="624" customFormat="false" ht="15" hidden="false" customHeight="false" outlineLevel="0" collapsed="false">
      <c r="A624" s="36"/>
      <c r="B624" s="36"/>
      <c r="C624" s="36"/>
      <c r="D624" s="36"/>
      <c r="E624" s="41"/>
      <c r="F624" s="36"/>
      <c r="G624" s="42" t="n">
        <v>42.13</v>
      </c>
      <c r="H624" s="27"/>
    </row>
    <row r="625" customFormat="false" ht="22.5" hidden="false" customHeight="false" outlineLevel="0" collapsed="false">
      <c r="A625" s="31" t="s">
        <v>208</v>
      </c>
      <c r="B625" s="31" t="s">
        <v>209</v>
      </c>
      <c r="C625" s="31" t="s">
        <v>210</v>
      </c>
      <c r="D625" s="32" t="s">
        <v>72</v>
      </c>
      <c r="E625" s="33"/>
      <c r="F625" s="34"/>
      <c r="G625" s="34"/>
      <c r="H625" s="35"/>
    </row>
    <row r="626" customFormat="false" ht="22.5" hidden="false" customHeight="false" outlineLevel="0" collapsed="false">
      <c r="A626" s="36"/>
      <c r="B626" s="37" t="s">
        <v>774</v>
      </c>
      <c r="C626" s="37" t="s">
        <v>775</v>
      </c>
      <c r="D626" s="38" t="s">
        <v>21</v>
      </c>
      <c r="E626" s="39" t="n">
        <v>6.545</v>
      </c>
      <c r="F626" s="40" t="n">
        <v>0.67</v>
      </c>
      <c r="G626" s="40" t="n">
        <v>4.39</v>
      </c>
      <c r="H626" s="27"/>
    </row>
    <row r="627" customFormat="false" ht="15" hidden="false" customHeight="false" outlineLevel="0" collapsed="false">
      <c r="A627" s="36"/>
      <c r="B627" s="37" t="s">
        <v>776</v>
      </c>
      <c r="C627" s="37" t="s">
        <v>777</v>
      </c>
      <c r="D627" s="38" t="s">
        <v>137</v>
      </c>
      <c r="E627" s="39" t="n">
        <v>0.006</v>
      </c>
      <c r="F627" s="40" t="n">
        <v>34.47</v>
      </c>
      <c r="G627" s="40" t="n">
        <v>0.21</v>
      </c>
      <c r="H627" s="27"/>
    </row>
    <row r="628" customFormat="false" ht="15" hidden="false" customHeight="false" outlineLevel="0" collapsed="false">
      <c r="A628" s="36"/>
      <c r="B628" s="37" t="s">
        <v>778</v>
      </c>
      <c r="C628" s="37" t="s">
        <v>779</v>
      </c>
      <c r="D628" s="38" t="s">
        <v>21</v>
      </c>
      <c r="E628" s="39" t="n">
        <v>2.182</v>
      </c>
      <c r="F628" s="40" t="n">
        <v>9.34</v>
      </c>
      <c r="G628" s="40" t="n">
        <v>20.38</v>
      </c>
      <c r="H628" s="27"/>
    </row>
    <row r="629" customFormat="false" ht="22.5" hidden="false" customHeight="false" outlineLevel="0" collapsed="false">
      <c r="A629" s="36"/>
      <c r="B629" s="37" t="s">
        <v>780</v>
      </c>
      <c r="C629" s="37" t="s">
        <v>781</v>
      </c>
      <c r="D629" s="38" t="s">
        <v>72</v>
      </c>
      <c r="E629" s="39" t="n">
        <v>2.058</v>
      </c>
      <c r="F629" s="40" t="n">
        <v>69.14</v>
      </c>
      <c r="G629" s="40" t="n">
        <v>142.29</v>
      </c>
      <c r="H629" s="27"/>
    </row>
    <row r="630" customFormat="false" ht="22.5" hidden="false" customHeight="false" outlineLevel="0" collapsed="false">
      <c r="A630" s="36"/>
      <c r="B630" s="37" t="s">
        <v>782</v>
      </c>
      <c r="C630" s="37" t="s">
        <v>783</v>
      </c>
      <c r="D630" s="38" t="s">
        <v>72</v>
      </c>
      <c r="E630" s="39" t="n">
        <v>0.578</v>
      </c>
      <c r="F630" s="40" t="n">
        <v>90.23</v>
      </c>
      <c r="G630" s="40" t="n">
        <v>52.15</v>
      </c>
      <c r="H630" s="27"/>
    </row>
    <row r="631" customFormat="false" ht="15" hidden="false" customHeight="false" outlineLevel="0" collapsed="false">
      <c r="A631" s="36"/>
      <c r="B631" s="37" t="s">
        <v>784</v>
      </c>
      <c r="C631" s="37" t="s">
        <v>785</v>
      </c>
      <c r="D631" s="38" t="s">
        <v>316</v>
      </c>
      <c r="E631" s="39" t="n">
        <v>1.502</v>
      </c>
      <c r="F631" s="40" t="n">
        <v>17.89</v>
      </c>
      <c r="G631" s="40" t="n">
        <v>26.87</v>
      </c>
      <c r="H631" s="27"/>
    </row>
    <row r="632" customFormat="false" ht="15" hidden="false" customHeight="false" outlineLevel="0" collapsed="false">
      <c r="A632" s="36"/>
      <c r="B632" s="37" t="s">
        <v>786</v>
      </c>
      <c r="C632" s="37" t="s">
        <v>787</v>
      </c>
      <c r="D632" s="38" t="s">
        <v>316</v>
      </c>
      <c r="E632" s="39" t="n">
        <v>1.828</v>
      </c>
      <c r="F632" s="40" t="n">
        <v>21.91</v>
      </c>
      <c r="G632" s="40" t="n">
        <v>40.05</v>
      </c>
      <c r="H632" s="27"/>
    </row>
    <row r="633" customFormat="false" ht="15" hidden="false" customHeight="false" outlineLevel="0" collapsed="false">
      <c r="A633" s="36"/>
      <c r="B633" s="36"/>
      <c r="C633" s="36"/>
      <c r="D633" s="36"/>
      <c r="E633" s="41"/>
      <c r="F633" s="36"/>
      <c r="G633" s="42" t="n">
        <v>286.34</v>
      </c>
      <c r="H633" s="27"/>
    </row>
    <row r="634" customFormat="false" ht="45" hidden="false" customHeight="false" outlineLevel="0" collapsed="false">
      <c r="A634" s="31" t="s">
        <v>211</v>
      </c>
      <c r="B634" s="31" t="s">
        <v>212</v>
      </c>
      <c r="C634" s="31" t="s">
        <v>213</v>
      </c>
      <c r="D634" s="32" t="s">
        <v>21</v>
      </c>
      <c r="E634" s="33"/>
      <c r="F634" s="34"/>
      <c r="G634" s="34"/>
      <c r="H634" s="27"/>
    </row>
    <row r="635" customFormat="false" ht="22.5" hidden="false" customHeight="false" outlineLevel="0" collapsed="false">
      <c r="A635" s="36"/>
      <c r="B635" s="37" t="s">
        <v>788</v>
      </c>
      <c r="C635" s="37" t="s">
        <v>789</v>
      </c>
      <c r="D635" s="38" t="s">
        <v>21</v>
      </c>
      <c r="E635" s="39" t="n">
        <v>1</v>
      </c>
      <c r="F635" s="40" t="n">
        <v>349.26</v>
      </c>
      <c r="G635" s="40" t="n">
        <v>349.26</v>
      </c>
      <c r="H635" s="27"/>
    </row>
    <row r="636" customFormat="false" ht="22.5" hidden="false" customHeight="false" outlineLevel="0" collapsed="false">
      <c r="A636" s="36"/>
      <c r="B636" s="37" t="s">
        <v>790</v>
      </c>
      <c r="C636" s="37" t="s">
        <v>791</v>
      </c>
      <c r="D636" s="38" t="s">
        <v>21</v>
      </c>
      <c r="E636" s="39" t="n">
        <v>1</v>
      </c>
      <c r="F636" s="40" t="n">
        <v>381.02</v>
      </c>
      <c r="G636" s="40" t="n">
        <v>381.02</v>
      </c>
      <c r="H636" s="27"/>
    </row>
    <row r="637" customFormat="false" ht="22.5" hidden="false" customHeight="false" outlineLevel="0" collapsed="false">
      <c r="A637" s="36"/>
      <c r="B637" s="37" t="s">
        <v>792</v>
      </c>
      <c r="C637" s="37" t="s">
        <v>793</v>
      </c>
      <c r="D637" s="38" t="s">
        <v>21</v>
      </c>
      <c r="E637" s="39" t="n">
        <v>1</v>
      </c>
      <c r="F637" s="40" t="n">
        <v>135.05</v>
      </c>
      <c r="G637" s="40" t="n">
        <v>135.05</v>
      </c>
      <c r="H637" s="27"/>
    </row>
    <row r="638" customFormat="false" ht="22.5" hidden="false" customHeight="false" outlineLevel="0" collapsed="false">
      <c r="A638" s="36"/>
      <c r="B638" s="37" t="s">
        <v>794</v>
      </c>
      <c r="C638" s="37" t="s">
        <v>795</v>
      </c>
      <c r="D638" s="38" t="s">
        <v>72</v>
      </c>
      <c r="E638" s="39" t="n">
        <v>10.2</v>
      </c>
      <c r="F638" s="40" t="n">
        <v>10.23</v>
      </c>
      <c r="G638" s="40" t="n">
        <v>104.35</v>
      </c>
      <c r="H638" s="27"/>
    </row>
    <row r="639" customFormat="false" ht="15" hidden="false" customHeight="false" outlineLevel="0" collapsed="false">
      <c r="A639" s="36"/>
      <c r="B639" s="36"/>
      <c r="C639" s="36"/>
      <c r="D639" s="36"/>
      <c r="E639" s="41"/>
      <c r="F639" s="36"/>
      <c r="G639" s="42" t="n">
        <v>969.68</v>
      </c>
      <c r="H639" s="27"/>
    </row>
    <row r="640" customFormat="false" ht="22.5" hidden="false" customHeight="false" outlineLevel="0" collapsed="false">
      <c r="A640" s="31" t="s">
        <v>214</v>
      </c>
      <c r="B640" s="31" t="s">
        <v>215</v>
      </c>
      <c r="C640" s="31" t="s">
        <v>216</v>
      </c>
      <c r="D640" s="32" t="s">
        <v>21</v>
      </c>
      <c r="E640" s="33"/>
      <c r="F640" s="34"/>
      <c r="G640" s="34"/>
      <c r="H640" s="27"/>
    </row>
    <row r="641" customFormat="false" ht="15" hidden="false" customHeight="false" outlineLevel="0" collapsed="false">
      <c r="A641" s="36"/>
      <c r="B641" s="37" t="s">
        <v>796</v>
      </c>
      <c r="C641" s="37" t="s">
        <v>797</v>
      </c>
      <c r="D641" s="38" t="s">
        <v>316</v>
      </c>
      <c r="E641" s="39" t="n">
        <v>0.66</v>
      </c>
      <c r="F641" s="40" t="n">
        <v>20.99</v>
      </c>
      <c r="G641" s="40" t="n">
        <v>13.85</v>
      </c>
      <c r="H641" s="27"/>
    </row>
    <row r="642" customFormat="false" ht="22.5" hidden="false" customHeight="false" outlineLevel="0" collapsed="false">
      <c r="A642" s="36"/>
      <c r="B642" s="37" t="s">
        <v>798</v>
      </c>
      <c r="C642" s="37" t="s">
        <v>799</v>
      </c>
      <c r="D642" s="38" t="s">
        <v>49</v>
      </c>
      <c r="E642" s="39" t="n">
        <v>0.36</v>
      </c>
      <c r="F642" s="40" t="n">
        <v>878.44</v>
      </c>
      <c r="G642" s="40" t="n">
        <v>316.24</v>
      </c>
      <c r="H642" s="27"/>
    </row>
    <row r="643" customFormat="false" ht="22.5" hidden="false" customHeight="false" outlineLevel="0" collapsed="false">
      <c r="A643" s="36"/>
      <c r="B643" s="37" t="s">
        <v>800</v>
      </c>
      <c r="C643" s="37" t="s">
        <v>801</v>
      </c>
      <c r="D643" s="38" t="s">
        <v>21</v>
      </c>
      <c r="E643" s="39" t="n">
        <v>3</v>
      </c>
      <c r="F643" s="40" t="n">
        <v>91.6</v>
      </c>
      <c r="G643" s="40" t="n">
        <v>274.8</v>
      </c>
      <c r="H643" s="27"/>
    </row>
    <row r="644" customFormat="false" ht="15" hidden="false" customHeight="false" outlineLevel="0" collapsed="false">
      <c r="A644" s="36"/>
      <c r="B644" s="36"/>
      <c r="C644" s="36"/>
      <c r="D644" s="36"/>
      <c r="E644" s="41"/>
      <c r="F644" s="36"/>
      <c r="G644" s="42" t="n">
        <v>604.89</v>
      </c>
      <c r="H644" s="27"/>
    </row>
    <row r="645" customFormat="false" ht="15" hidden="false" customHeight="false" outlineLevel="0" collapsed="false">
      <c r="A645" s="31" t="s">
        <v>217</v>
      </c>
      <c r="B645" s="31" t="n">
        <v>100874</v>
      </c>
      <c r="C645" s="31" t="s">
        <v>218</v>
      </c>
      <c r="D645" s="32" t="s">
        <v>21</v>
      </c>
      <c r="E645" s="33"/>
      <c r="F645" s="34"/>
      <c r="G645" s="34"/>
      <c r="H645" s="27"/>
    </row>
    <row r="646" customFormat="false" ht="22.5" hidden="false" customHeight="false" outlineLevel="0" collapsed="false">
      <c r="A646" s="36"/>
      <c r="B646" s="37" t="s">
        <v>802</v>
      </c>
      <c r="C646" s="37" t="s">
        <v>803</v>
      </c>
      <c r="D646" s="38" t="s">
        <v>21</v>
      </c>
      <c r="E646" s="39" t="n">
        <v>6</v>
      </c>
      <c r="F646" s="40" t="n">
        <v>18.02</v>
      </c>
      <c r="G646" s="40" t="n">
        <v>108.12</v>
      </c>
      <c r="H646" s="27"/>
    </row>
    <row r="647" customFormat="false" ht="15" hidden="false" customHeight="false" outlineLevel="0" collapsed="false">
      <c r="A647" s="36"/>
      <c r="B647" s="37" t="s">
        <v>804</v>
      </c>
      <c r="C647" s="37" t="s">
        <v>805</v>
      </c>
      <c r="D647" s="38" t="s">
        <v>21</v>
      </c>
      <c r="E647" s="39" t="n">
        <v>1</v>
      </c>
      <c r="F647" s="40" t="n">
        <v>157.82</v>
      </c>
      <c r="G647" s="40" t="n">
        <v>157.82</v>
      </c>
      <c r="H647" s="27"/>
    </row>
    <row r="648" customFormat="false" ht="15" hidden="false" customHeight="false" outlineLevel="0" collapsed="false">
      <c r="A648" s="36"/>
      <c r="B648" s="37" t="s">
        <v>593</v>
      </c>
      <c r="C648" s="37" t="s">
        <v>594</v>
      </c>
      <c r="D648" s="38" t="s">
        <v>316</v>
      </c>
      <c r="E648" s="39" t="n">
        <v>0.9485</v>
      </c>
      <c r="F648" s="40" t="n">
        <v>21.43</v>
      </c>
      <c r="G648" s="40" t="n">
        <v>20.33</v>
      </c>
      <c r="H648" s="27"/>
    </row>
    <row r="649" customFormat="false" ht="15" hidden="false" customHeight="false" outlineLevel="0" collapsed="false">
      <c r="A649" s="36"/>
      <c r="B649" s="37" t="s">
        <v>348</v>
      </c>
      <c r="C649" s="37" t="s">
        <v>349</v>
      </c>
      <c r="D649" s="38" t="s">
        <v>316</v>
      </c>
      <c r="E649" s="39" t="n">
        <v>0.2988</v>
      </c>
      <c r="F649" s="40" t="n">
        <v>17.36</v>
      </c>
      <c r="G649" s="40" t="n">
        <v>5.19</v>
      </c>
      <c r="H649" s="27"/>
    </row>
    <row r="650" customFormat="false" ht="15" hidden="false" customHeight="false" outlineLevel="0" collapsed="false">
      <c r="A650" s="36"/>
      <c r="B650" s="36"/>
      <c r="C650" s="36"/>
      <c r="D650" s="36"/>
      <c r="E650" s="41"/>
      <c r="F650" s="36"/>
      <c r="G650" s="42" t="n">
        <v>291.46</v>
      </c>
      <c r="H650" s="27"/>
    </row>
    <row r="651" customFormat="false" ht="22.5" hidden="false" customHeight="false" outlineLevel="0" collapsed="false">
      <c r="A651" s="31" t="s">
        <v>219</v>
      </c>
      <c r="B651" s="31" t="n">
        <v>100867</v>
      </c>
      <c r="C651" s="31" t="s">
        <v>220</v>
      </c>
      <c r="D651" s="32" t="s">
        <v>21</v>
      </c>
      <c r="E651" s="33"/>
      <c r="F651" s="34"/>
      <c r="G651" s="34"/>
      <c r="H651" s="27"/>
    </row>
    <row r="652" customFormat="false" ht="22.5" hidden="false" customHeight="false" outlineLevel="0" collapsed="false">
      <c r="A652" s="36"/>
      <c r="B652" s="37" t="s">
        <v>802</v>
      </c>
      <c r="C652" s="37" t="s">
        <v>803</v>
      </c>
      <c r="D652" s="38" t="s">
        <v>21</v>
      </c>
      <c r="E652" s="39" t="n">
        <v>6</v>
      </c>
      <c r="F652" s="40" t="n">
        <v>18.02</v>
      </c>
      <c r="G652" s="40" t="n">
        <v>108.12</v>
      </c>
      <c r="H652" s="27"/>
    </row>
    <row r="653" customFormat="false" ht="15" hidden="false" customHeight="false" outlineLevel="0" collapsed="false">
      <c r="A653" s="36"/>
      <c r="B653" s="37" t="s">
        <v>806</v>
      </c>
      <c r="C653" s="37" t="s">
        <v>807</v>
      </c>
      <c r="D653" s="38" t="s">
        <v>21</v>
      </c>
      <c r="E653" s="39" t="n">
        <v>1</v>
      </c>
      <c r="F653" s="40" t="n">
        <v>175.28</v>
      </c>
      <c r="G653" s="40" t="n">
        <v>175.28</v>
      </c>
      <c r="H653" s="27"/>
    </row>
    <row r="654" customFormat="false" ht="15" hidden="false" customHeight="false" outlineLevel="0" collapsed="false">
      <c r="A654" s="36"/>
      <c r="B654" s="37" t="s">
        <v>593</v>
      </c>
      <c r="C654" s="37" t="s">
        <v>594</v>
      </c>
      <c r="D654" s="38" t="s">
        <v>316</v>
      </c>
      <c r="E654" s="39" t="n">
        <v>0.9485</v>
      </c>
      <c r="F654" s="40" t="n">
        <v>21.43</v>
      </c>
      <c r="G654" s="40" t="n">
        <v>20.33</v>
      </c>
      <c r="H654" s="27"/>
    </row>
    <row r="655" customFormat="false" ht="15" hidden="false" customHeight="false" outlineLevel="0" collapsed="false">
      <c r="A655" s="36"/>
      <c r="B655" s="37" t="s">
        <v>348</v>
      </c>
      <c r="C655" s="37" t="s">
        <v>349</v>
      </c>
      <c r="D655" s="38" t="s">
        <v>316</v>
      </c>
      <c r="E655" s="39" t="n">
        <v>0.2988</v>
      </c>
      <c r="F655" s="40" t="n">
        <v>17.36</v>
      </c>
      <c r="G655" s="40" t="n">
        <v>5.19</v>
      </c>
      <c r="H655" s="27"/>
    </row>
    <row r="656" customFormat="false" ht="15" hidden="false" customHeight="false" outlineLevel="0" collapsed="false">
      <c r="A656" s="36"/>
      <c r="B656" s="36"/>
      <c r="C656" s="36"/>
      <c r="D656" s="36"/>
      <c r="E656" s="41"/>
      <c r="F656" s="36"/>
      <c r="G656" s="42" t="n">
        <v>308.92</v>
      </c>
      <c r="H656" s="27"/>
    </row>
    <row r="657" customFormat="false" ht="22.5" hidden="false" customHeight="false" outlineLevel="0" collapsed="false">
      <c r="A657" s="31" t="s">
        <v>221</v>
      </c>
      <c r="B657" s="31" t="n">
        <v>100866</v>
      </c>
      <c r="C657" s="31" t="s">
        <v>222</v>
      </c>
      <c r="D657" s="32" t="s">
        <v>21</v>
      </c>
      <c r="E657" s="33"/>
      <c r="F657" s="34"/>
      <c r="G657" s="34"/>
      <c r="H657" s="27"/>
    </row>
    <row r="658" customFormat="false" ht="22.5" hidden="false" customHeight="false" outlineLevel="0" collapsed="false">
      <c r="A658" s="36"/>
      <c r="B658" s="37" t="s">
        <v>802</v>
      </c>
      <c r="C658" s="37" t="s">
        <v>803</v>
      </c>
      <c r="D658" s="38" t="s">
        <v>21</v>
      </c>
      <c r="E658" s="39" t="n">
        <v>6</v>
      </c>
      <c r="F658" s="40" t="n">
        <v>18.02</v>
      </c>
      <c r="G658" s="40" t="n">
        <v>108.12</v>
      </c>
      <c r="H658" s="27"/>
    </row>
    <row r="659" customFormat="false" ht="15" hidden="false" customHeight="false" outlineLevel="0" collapsed="false">
      <c r="A659" s="36"/>
      <c r="B659" s="37" t="s">
        <v>804</v>
      </c>
      <c r="C659" s="37" t="s">
        <v>805</v>
      </c>
      <c r="D659" s="38" t="s">
        <v>21</v>
      </c>
      <c r="E659" s="39" t="n">
        <v>1</v>
      </c>
      <c r="F659" s="40" t="n">
        <v>157.82</v>
      </c>
      <c r="G659" s="40" t="n">
        <v>157.82</v>
      </c>
      <c r="H659" s="27"/>
    </row>
    <row r="660" customFormat="false" ht="15" hidden="false" customHeight="false" outlineLevel="0" collapsed="false">
      <c r="A660" s="36"/>
      <c r="B660" s="37" t="s">
        <v>593</v>
      </c>
      <c r="C660" s="37" t="s">
        <v>594</v>
      </c>
      <c r="D660" s="38" t="s">
        <v>316</v>
      </c>
      <c r="E660" s="39" t="n">
        <v>0.9485</v>
      </c>
      <c r="F660" s="40" t="n">
        <v>21.43</v>
      </c>
      <c r="G660" s="40" t="n">
        <v>20.33</v>
      </c>
      <c r="H660" s="27"/>
    </row>
    <row r="661" customFormat="false" ht="15" hidden="false" customHeight="false" outlineLevel="0" collapsed="false">
      <c r="A661" s="36"/>
      <c r="B661" s="37" t="s">
        <v>348</v>
      </c>
      <c r="C661" s="37" t="s">
        <v>349</v>
      </c>
      <c r="D661" s="38" t="s">
        <v>316</v>
      </c>
      <c r="E661" s="39" t="n">
        <v>0.2988</v>
      </c>
      <c r="F661" s="40" t="n">
        <v>17.36</v>
      </c>
      <c r="G661" s="40" t="n">
        <v>5.19</v>
      </c>
      <c r="H661" s="27"/>
    </row>
    <row r="662" customFormat="false" ht="15" hidden="false" customHeight="false" outlineLevel="0" collapsed="false">
      <c r="A662" s="36"/>
      <c r="B662" s="36"/>
      <c r="C662" s="36"/>
      <c r="D662" s="36"/>
      <c r="E662" s="41"/>
      <c r="F662" s="36"/>
      <c r="G662" s="42" t="n">
        <v>291.46</v>
      </c>
      <c r="H662" s="27"/>
    </row>
    <row r="663" customFormat="false" ht="22.5" hidden="false" customHeight="false" outlineLevel="0" collapsed="false">
      <c r="A663" s="31" t="s">
        <v>223</v>
      </c>
      <c r="B663" s="31" t="n">
        <v>102143</v>
      </c>
      <c r="C663" s="31" t="s">
        <v>224</v>
      </c>
      <c r="D663" s="32" t="s">
        <v>49</v>
      </c>
      <c r="E663" s="33"/>
      <c r="F663" s="34"/>
      <c r="G663" s="34"/>
      <c r="H663" s="27"/>
    </row>
    <row r="664" customFormat="false" ht="15" hidden="false" customHeight="false" outlineLevel="0" collapsed="false">
      <c r="A664" s="36"/>
      <c r="B664" s="37" t="s">
        <v>605</v>
      </c>
      <c r="C664" s="37" t="s">
        <v>606</v>
      </c>
      <c r="D664" s="38" t="s">
        <v>316</v>
      </c>
      <c r="E664" s="39" t="n">
        <v>0.761</v>
      </c>
      <c r="F664" s="40" t="n">
        <v>18.2</v>
      </c>
      <c r="G664" s="40" t="n">
        <v>13.85</v>
      </c>
      <c r="H664" s="27"/>
    </row>
    <row r="665" customFormat="false" ht="15" hidden="false" customHeight="false" outlineLevel="0" collapsed="false">
      <c r="A665" s="36"/>
      <c r="B665" s="37" t="s">
        <v>348</v>
      </c>
      <c r="C665" s="37" t="s">
        <v>349</v>
      </c>
      <c r="D665" s="38" t="s">
        <v>316</v>
      </c>
      <c r="E665" s="39" t="n">
        <v>0.74</v>
      </c>
      <c r="F665" s="40" t="n">
        <v>17.36</v>
      </c>
      <c r="G665" s="40" t="n">
        <v>12.85</v>
      </c>
      <c r="H665" s="27"/>
    </row>
    <row r="666" customFormat="false" ht="15" hidden="false" customHeight="false" outlineLevel="0" collapsed="false">
      <c r="A666" s="36"/>
      <c r="B666" s="37" t="s">
        <v>808</v>
      </c>
      <c r="C666" s="37" t="s">
        <v>809</v>
      </c>
      <c r="D666" s="38" t="s">
        <v>49</v>
      </c>
      <c r="E666" s="39" t="n">
        <v>1</v>
      </c>
      <c r="F666" s="40" t="n">
        <v>573.33</v>
      </c>
      <c r="G666" s="40" t="n">
        <v>573.33</v>
      </c>
      <c r="H666" s="27"/>
    </row>
    <row r="667" customFormat="false" ht="22.5" hidden="false" customHeight="false" outlineLevel="0" collapsed="false">
      <c r="A667" s="36"/>
      <c r="B667" s="37" t="s">
        <v>810</v>
      </c>
      <c r="C667" s="37" t="s">
        <v>811</v>
      </c>
      <c r="D667" s="38" t="s">
        <v>21</v>
      </c>
      <c r="E667" s="39" t="n">
        <v>9.696</v>
      </c>
      <c r="F667" s="40" t="n">
        <v>5.02</v>
      </c>
      <c r="G667" s="40" t="n">
        <v>48.67</v>
      </c>
      <c r="H667" s="27"/>
    </row>
    <row r="668" customFormat="false" ht="15" hidden="false" customHeight="false" outlineLevel="0" collapsed="false">
      <c r="A668" s="36"/>
      <c r="B668" s="37" t="s">
        <v>812</v>
      </c>
      <c r="C668" s="37" t="s">
        <v>813</v>
      </c>
      <c r="D668" s="38" t="s">
        <v>21</v>
      </c>
      <c r="E668" s="39" t="n">
        <v>9.696</v>
      </c>
      <c r="F668" s="40" t="n">
        <v>0.11</v>
      </c>
      <c r="G668" s="40" t="n">
        <v>1.07</v>
      </c>
      <c r="H668" s="27"/>
    </row>
    <row r="669" customFormat="false" ht="15" hidden="false" customHeight="false" outlineLevel="0" collapsed="false">
      <c r="A669" s="36"/>
      <c r="B669" s="36"/>
      <c r="C669" s="36"/>
      <c r="D669" s="36"/>
      <c r="E669" s="41"/>
      <c r="F669" s="36"/>
      <c r="G669" s="42" t="n">
        <v>649.77</v>
      </c>
      <c r="H669" s="27"/>
    </row>
    <row r="670" customFormat="false" ht="22.5" hidden="false" customHeight="false" outlineLevel="0" collapsed="false">
      <c r="A670" s="31" t="s">
        <v>225</v>
      </c>
      <c r="B670" s="31" t="n">
        <v>102163</v>
      </c>
      <c r="C670" s="31" t="s">
        <v>226</v>
      </c>
      <c r="D670" s="32" t="s">
        <v>49</v>
      </c>
      <c r="E670" s="33"/>
      <c r="F670" s="34"/>
      <c r="G670" s="34"/>
      <c r="H670" s="27"/>
    </row>
    <row r="671" customFormat="false" ht="15" hidden="false" customHeight="false" outlineLevel="0" collapsed="false">
      <c r="A671" s="36"/>
      <c r="B671" s="37" t="s">
        <v>814</v>
      </c>
      <c r="C671" s="37" t="s">
        <v>815</v>
      </c>
      <c r="D671" s="37" t="s">
        <v>49</v>
      </c>
      <c r="E671" s="37" t="n">
        <v>1</v>
      </c>
      <c r="F671" s="40" t="n">
        <v>266.66</v>
      </c>
      <c r="G671" s="40" t="n">
        <v>266.66</v>
      </c>
      <c r="H671" s="27"/>
    </row>
    <row r="672" customFormat="false" ht="15" hidden="false" customHeight="false" outlineLevel="0" collapsed="false">
      <c r="A672" s="36"/>
      <c r="B672" s="37" t="s">
        <v>816</v>
      </c>
      <c r="C672" s="37" t="s">
        <v>817</v>
      </c>
      <c r="D672" s="37" t="s">
        <v>72</v>
      </c>
      <c r="E672" s="37" t="n">
        <v>7.287</v>
      </c>
      <c r="F672" s="40" t="n">
        <v>11</v>
      </c>
      <c r="G672" s="40" t="n">
        <v>80.16</v>
      </c>
      <c r="H672" s="27"/>
    </row>
    <row r="673" customFormat="false" ht="22.5" hidden="false" customHeight="false" outlineLevel="0" collapsed="false">
      <c r="A673" s="36"/>
      <c r="B673" s="37" t="s">
        <v>818</v>
      </c>
      <c r="C673" s="37" t="s">
        <v>819</v>
      </c>
      <c r="D673" s="37" t="s">
        <v>72</v>
      </c>
      <c r="E673" s="37" t="n">
        <v>6.381</v>
      </c>
      <c r="F673" s="40" t="n">
        <v>2.66</v>
      </c>
      <c r="G673" s="40" t="n">
        <v>16.97</v>
      </c>
      <c r="H673" s="27"/>
    </row>
    <row r="674" customFormat="false" ht="15" hidden="false" customHeight="false" outlineLevel="0" collapsed="false">
      <c r="A674" s="36"/>
      <c r="B674" s="37" t="s">
        <v>348</v>
      </c>
      <c r="C674" s="37" t="s">
        <v>349</v>
      </c>
      <c r="D674" s="37" t="s">
        <v>316</v>
      </c>
      <c r="E674" s="37" t="n">
        <v>0.761</v>
      </c>
      <c r="F674" s="40" t="n">
        <v>17.36</v>
      </c>
      <c r="G674" s="40" t="n">
        <v>13.21</v>
      </c>
      <c r="H674" s="27"/>
    </row>
    <row r="675" customFormat="false" ht="15" hidden="false" customHeight="false" outlineLevel="0" collapsed="false">
      <c r="A675" s="36"/>
      <c r="B675" s="37" t="s">
        <v>605</v>
      </c>
      <c r="C675" s="37" t="s">
        <v>606</v>
      </c>
      <c r="D675" s="37" t="s">
        <v>316</v>
      </c>
      <c r="E675" s="37" t="n">
        <v>0.783</v>
      </c>
      <c r="F675" s="40" t="n">
        <v>18.2</v>
      </c>
      <c r="G675" s="40" t="n">
        <v>14.25</v>
      </c>
      <c r="H675" s="27"/>
    </row>
    <row r="676" customFormat="false" ht="15" hidden="false" customHeight="false" outlineLevel="0" collapsed="false">
      <c r="A676" s="36"/>
      <c r="B676" s="36"/>
      <c r="C676" s="36"/>
      <c r="D676" s="36"/>
      <c r="E676" s="36"/>
      <c r="F676" s="36"/>
      <c r="G676" s="42" t="n">
        <v>391.25</v>
      </c>
      <c r="H676" s="27"/>
    </row>
    <row r="677" customFormat="false" ht="22.5" hidden="false" customHeight="false" outlineLevel="0" collapsed="false">
      <c r="A677" s="31" t="s">
        <v>227</v>
      </c>
      <c r="B677" s="31" t="n">
        <v>90830</v>
      </c>
      <c r="C677" s="31" t="s">
        <v>228</v>
      </c>
      <c r="D677" s="32" t="s">
        <v>21</v>
      </c>
      <c r="E677" s="33"/>
      <c r="F677" s="34"/>
      <c r="G677" s="34"/>
      <c r="H677" s="27"/>
    </row>
    <row r="678" customFormat="false" ht="33.75" hidden="false" customHeight="false" outlineLevel="0" collapsed="false">
      <c r="A678" s="36"/>
      <c r="B678" s="37" t="s">
        <v>820</v>
      </c>
      <c r="C678" s="37" t="s">
        <v>821</v>
      </c>
      <c r="D678" s="37" t="s">
        <v>434</v>
      </c>
      <c r="E678" s="37" t="n">
        <v>1</v>
      </c>
      <c r="F678" s="40" t="n">
        <v>123.91</v>
      </c>
      <c r="G678" s="40" t="n">
        <v>123.91</v>
      </c>
      <c r="H678" s="27"/>
    </row>
    <row r="679" customFormat="false" ht="15" hidden="false" customHeight="false" outlineLevel="0" collapsed="false">
      <c r="A679" s="36"/>
      <c r="B679" s="37" t="s">
        <v>796</v>
      </c>
      <c r="C679" s="37" t="s">
        <v>797</v>
      </c>
      <c r="D679" s="37" t="s">
        <v>316</v>
      </c>
      <c r="E679" s="37" t="n">
        <v>1.002</v>
      </c>
      <c r="F679" s="40" t="n">
        <v>20.99</v>
      </c>
      <c r="G679" s="40" t="n">
        <v>21.03</v>
      </c>
      <c r="H679" s="27"/>
    </row>
    <row r="680" customFormat="false" ht="15" hidden="false" customHeight="false" outlineLevel="0" collapsed="false">
      <c r="A680" s="36"/>
      <c r="B680" s="37" t="s">
        <v>348</v>
      </c>
      <c r="C680" s="37" t="s">
        <v>349</v>
      </c>
      <c r="D680" s="37" t="s">
        <v>316</v>
      </c>
      <c r="E680" s="37" t="n">
        <v>0.501</v>
      </c>
      <c r="F680" s="40" t="n">
        <v>17.36</v>
      </c>
      <c r="G680" s="40" t="n">
        <v>8.7</v>
      </c>
      <c r="H680" s="27"/>
    </row>
    <row r="681" customFormat="false" ht="15" hidden="false" customHeight="false" outlineLevel="0" collapsed="false">
      <c r="A681" s="36"/>
      <c r="B681" s="36"/>
      <c r="C681" s="36"/>
      <c r="D681" s="36"/>
      <c r="E681" s="36"/>
      <c r="F681" s="36"/>
      <c r="G681" s="42" t="n">
        <v>153.64</v>
      </c>
      <c r="H681" s="27"/>
    </row>
    <row r="682" customFormat="false" ht="33.75" hidden="false" customHeight="false" outlineLevel="0" collapsed="false">
      <c r="A682" s="31" t="s">
        <v>230</v>
      </c>
      <c r="B682" s="31" t="n">
        <v>93139</v>
      </c>
      <c r="C682" s="31" t="s">
        <v>231</v>
      </c>
      <c r="D682" s="32" t="s">
        <v>21</v>
      </c>
      <c r="E682" s="33"/>
      <c r="F682" s="34"/>
      <c r="G682" s="34"/>
      <c r="H682" s="35"/>
    </row>
    <row r="683" customFormat="false" ht="22.5" hidden="false" customHeight="false" outlineLevel="0" collapsed="false">
      <c r="A683" s="36"/>
      <c r="B683" s="37" t="s">
        <v>822</v>
      </c>
      <c r="C683" s="37" t="s">
        <v>823</v>
      </c>
      <c r="D683" s="38" t="s">
        <v>72</v>
      </c>
      <c r="E683" s="39" t="n">
        <v>2.2</v>
      </c>
      <c r="F683" s="40" t="n">
        <v>5.42</v>
      </c>
      <c r="G683" s="40" t="n">
        <v>11.92</v>
      </c>
      <c r="H683" s="27"/>
    </row>
    <row r="684" customFormat="false" ht="15" hidden="false" customHeight="false" outlineLevel="0" collapsed="false">
      <c r="A684" s="36"/>
      <c r="B684" s="37" t="s">
        <v>824</v>
      </c>
      <c r="C684" s="37" t="s">
        <v>825</v>
      </c>
      <c r="D684" s="38" t="s">
        <v>21</v>
      </c>
      <c r="E684" s="39" t="n">
        <v>1</v>
      </c>
      <c r="F684" s="40" t="n">
        <v>3.48</v>
      </c>
      <c r="G684" s="40" t="n">
        <v>3.48</v>
      </c>
      <c r="H684" s="27"/>
    </row>
    <row r="685" customFormat="false" ht="22.5" hidden="false" customHeight="false" outlineLevel="0" collapsed="false">
      <c r="A685" s="36"/>
      <c r="B685" s="37" t="s">
        <v>480</v>
      </c>
      <c r="C685" s="37" t="s">
        <v>481</v>
      </c>
      <c r="D685" s="38" t="s">
        <v>72</v>
      </c>
      <c r="E685" s="39" t="n">
        <v>2.2</v>
      </c>
      <c r="F685" s="40" t="n">
        <v>10.87</v>
      </c>
      <c r="G685" s="40" t="n">
        <v>23.91</v>
      </c>
      <c r="H685" s="27"/>
    </row>
    <row r="686" customFormat="false" ht="22.5" hidden="false" customHeight="false" outlineLevel="0" collapsed="false">
      <c r="A686" s="36"/>
      <c r="B686" s="37" t="s">
        <v>826</v>
      </c>
      <c r="C686" s="37" t="s">
        <v>827</v>
      </c>
      <c r="D686" s="38" t="s">
        <v>72</v>
      </c>
      <c r="E686" s="39" t="n">
        <v>2</v>
      </c>
      <c r="F686" s="40" t="n">
        <v>5.03</v>
      </c>
      <c r="G686" s="40" t="n">
        <v>10.06</v>
      </c>
      <c r="H686" s="27"/>
    </row>
    <row r="687" customFormat="false" ht="22.5" hidden="false" customHeight="false" outlineLevel="0" collapsed="false">
      <c r="A687" s="36"/>
      <c r="B687" s="37" t="s">
        <v>396</v>
      </c>
      <c r="C687" s="37" t="s">
        <v>397</v>
      </c>
      <c r="D687" s="38" t="s">
        <v>72</v>
      </c>
      <c r="E687" s="39" t="n">
        <v>2.2</v>
      </c>
      <c r="F687" s="40" t="n">
        <v>7.1</v>
      </c>
      <c r="G687" s="40" t="n">
        <v>15.62</v>
      </c>
      <c r="H687" s="27"/>
    </row>
    <row r="688" customFormat="false" ht="22.5" hidden="false" customHeight="false" outlineLevel="0" collapsed="false">
      <c r="A688" s="36"/>
      <c r="B688" s="37" t="s">
        <v>402</v>
      </c>
      <c r="C688" s="37" t="s">
        <v>403</v>
      </c>
      <c r="D688" s="38" t="s">
        <v>72</v>
      </c>
      <c r="E688" s="39" t="n">
        <v>21</v>
      </c>
      <c r="F688" s="40" t="n">
        <v>2.67</v>
      </c>
      <c r="G688" s="40" t="n">
        <v>56.07</v>
      </c>
      <c r="H688" s="27"/>
    </row>
    <row r="689" customFormat="false" ht="22.5" hidden="false" customHeight="false" outlineLevel="0" collapsed="false">
      <c r="A689" s="36"/>
      <c r="B689" s="37" t="s">
        <v>492</v>
      </c>
      <c r="C689" s="37" t="s">
        <v>493</v>
      </c>
      <c r="D689" s="38" t="s">
        <v>21</v>
      </c>
      <c r="E689" s="39" t="n">
        <v>0.375</v>
      </c>
      <c r="F689" s="40" t="n">
        <v>9.31</v>
      </c>
      <c r="G689" s="40" t="n">
        <v>3.49</v>
      </c>
      <c r="H689" s="27"/>
    </row>
    <row r="690" customFormat="false" ht="22.5" hidden="false" customHeight="false" outlineLevel="0" collapsed="false">
      <c r="A690" s="36"/>
      <c r="B690" s="37" t="s">
        <v>828</v>
      </c>
      <c r="C690" s="37" t="s">
        <v>829</v>
      </c>
      <c r="D690" s="38" t="s">
        <v>21</v>
      </c>
      <c r="E690" s="39" t="n">
        <v>1</v>
      </c>
      <c r="F690" s="40" t="n">
        <v>12.35</v>
      </c>
      <c r="G690" s="40" t="n">
        <v>12.35</v>
      </c>
      <c r="H690" s="27"/>
    </row>
    <row r="691" customFormat="false" ht="22.5" hidden="false" customHeight="false" outlineLevel="0" collapsed="false">
      <c r="A691" s="36"/>
      <c r="B691" s="37" t="s">
        <v>830</v>
      </c>
      <c r="C691" s="37" t="s">
        <v>831</v>
      </c>
      <c r="D691" s="38" t="s">
        <v>21</v>
      </c>
      <c r="E691" s="39" t="n">
        <v>1</v>
      </c>
      <c r="F691" s="40" t="n">
        <v>45.82</v>
      </c>
      <c r="G691" s="40" t="n">
        <v>45.82</v>
      </c>
      <c r="H691" s="27"/>
    </row>
    <row r="692" customFormat="false" ht="15" hidden="false" customHeight="false" outlineLevel="0" collapsed="false">
      <c r="A692" s="36"/>
      <c r="B692" s="36"/>
      <c r="C692" s="36"/>
      <c r="D692" s="36"/>
      <c r="E692" s="41"/>
      <c r="F692" s="36"/>
      <c r="G692" s="42" t="n">
        <v>182.72</v>
      </c>
      <c r="H692" s="27"/>
    </row>
    <row r="693" customFormat="false" ht="33.75" hidden="false" customHeight="false" outlineLevel="0" collapsed="false">
      <c r="A693" s="31" t="s">
        <v>232</v>
      </c>
      <c r="B693" s="31" t="n">
        <v>93145</v>
      </c>
      <c r="C693" s="31" t="s">
        <v>233</v>
      </c>
      <c r="D693" s="32" t="s">
        <v>21</v>
      </c>
      <c r="E693" s="33"/>
      <c r="F693" s="34"/>
      <c r="G693" s="34"/>
      <c r="H693" s="27"/>
    </row>
    <row r="694" customFormat="false" ht="22.5" hidden="false" customHeight="false" outlineLevel="0" collapsed="false">
      <c r="A694" s="36"/>
      <c r="B694" s="37" t="s">
        <v>822</v>
      </c>
      <c r="C694" s="37" t="s">
        <v>823</v>
      </c>
      <c r="D694" s="38" t="s">
        <v>72</v>
      </c>
      <c r="E694" s="39" t="n">
        <v>2.2</v>
      </c>
      <c r="F694" s="40" t="n">
        <v>5.42</v>
      </c>
      <c r="G694" s="40" t="n">
        <v>11.92</v>
      </c>
      <c r="H694" s="27"/>
    </row>
    <row r="695" customFormat="false" ht="15" hidden="false" customHeight="false" outlineLevel="0" collapsed="false">
      <c r="A695" s="36"/>
      <c r="B695" s="37" t="s">
        <v>824</v>
      </c>
      <c r="C695" s="37" t="s">
        <v>825</v>
      </c>
      <c r="D695" s="38" t="s">
        <v>21</v>
      </c>
      <c r="E695" s="39" t="n">
        <v>1</v>
      </c>
      <c r="F695" s="40" t="n">
        <v>3.48</v>
      </c>
      <c r="G695" s="40" t="n">
        <v>3.48</v>
      </c>
      <c r="H695" s="27"/>
    </row>
    <row r="696" customFormat="false" ht="22.5" hidden="false" customHeight="false" outlineLevel="0" collapsed="false">
      <c r="A696" s="36"/>
      <c r="B696" s="37" t="s">
        <v>480</v>
      </c>
      <c r="C696" s="37" t="s">
        <v>481</v>
      </c>
      <c r="D696" s="38" t="s">
        <v>72</v>
      </c>
      <c r="E696" s="39" t="n">
        <v>2.2</v>
      </c>
      <c r="F696" s="40" t="n">
        <v>10.87</v>
      </c>
      <c r="G696" s="40" t="n">
        <v>23.91</v>
      </c>
      <c r="H696" s="27"/>
    </row>
    <row r="697" customFormat="false" ht="22.5" hidden="false" customHeight="false" outlineLevel="0" collapsed="false">
      <c r="A697" s="36"/>
      <c r="B697" s="37" t="s">
        <v>826</v>
      </c>
      <c r="C697" s="37" t="s">
        <v>827</v>
      </c>
      <c r="D697" s="38" t="s">
        <v>72</v>
      </c>
      <c r="E697" s="39" t="n">
        <v>2</v>
      </c>
      <c r="F697" s="40" t="n">
        <v>5.03</v>
      </c>
      <c r="G697" s="40" t="n">
        <v>10.06</v>
      </c>
      <c r="H697" s="27"/>
    </row>
    <row r="698" customFormat="false" ht="22.5" hidden="false" customHeight="false" outlineLevel="0" collapsed="false">
      <c r="A698" s="36"/>
      <c r="B698" s="37" t="s">
        <v>396</v>
      </c>
      <c r="C698" s="37" t="s">
        <v>397</v>
      </c>
      <c r="D698" s="38" t="s">
        <v>72</v>
      </c>
      <c r="E698" s="39" t="n">
        <v>2.2</v>
      </c>
      <c r="F698" s="40" t="n">
        <v>7.1</v>
      </c>
      <c r="G698" s="40" t="n">
        <v>15.62</v>
      </c>
      <c r="H698" s="27"/>
    </row>
    <row r="699" customFormat="false" ht="22.5" hidden="false" customHeight="false" outlineLevel="0" collapsed="false">
      <c r="A699" s="36"/>
      <c r="B699" s="37" t="s">
        <v>402</v>
      </c>
      <c r="C699" s="37" t="s">
        <v>403</v>
      </c>
      <c r="D699" s="38" t="s">
        <v>72</v>
      </c>
      <c r="E699" s="39" t="n">
        <v>8.4</v>
      </c>
      <c r="F699" s="40" t="n">
        <v>2.67</v>
      </c>
      <c r="G699" s="40" t="n">
        <v>22.43</v>
      </c>
      <c r="H699" s="27"/>
    </row>
    <row r="700" customFormat="false" ht="22.5" hidden="false" customHeight="false" outlineLevel="0" collapsed="false">
      <c r="A700" s="36"/>
      <c r="B700" s="37" t="s">
        <v>488</v>
      </c>
      <c r="C700" s="37" t="s">
        <v>489</v>
      </c>
      <c r="D700" s="38" t="s">
        <v>72</v>
      </c>
      <c r="E700" s="39" t="n">
        <v>12.6</v>
      </c>
      <c r="F700" s="40" t="n">
        <v>3.9</v>
      </c>
      <c r="G700" s="40" t="n">
        <v>49.14</v>
      </c>
      <c r="H700" s="27"/>
    </row>
    <row r="701" customFormat="false" ht="22.5" hidden="false" customHeight="false" outlineLevel="0" collapsed="false">
      <c r="A701" s="36"/>
      <c r="B701" s="37" t="s">
        <v>492</v>
      </c>
      <c r="C701" s="37" t="s">
        <v>493</v>
      </c>
      <c r="D701" s="38" t="s">
        <v>21</v>
      </c>
      <c r="E701" s="39" t="n">
        <v>0.375</v>
      </c>
      <c r="F701" s="40" t="n">
        <v>9.31</v>
      </c>
      <c r="G701" s="40" t="n">
        <v>3.49</v>
      </c>
      <c r="H701" s="27"/>
    </row>
    <row r="702" customFormat="false" ht="22.5" hidden="false" customHeight="false" outlineLevel="0" collapsed="false">
      <c r="A702" s="36"/>
      <c r="B702" s="37" t="s">
        <v>828</v>
      </c>
      <c r="C702" s="37" t="s">
        <v>829</v>
      </c>
      <c r="D702" s="38" t="s">
        <v>21</v>
      </c>
      <c r="E702" s="39" t="n">
        <v>1</v>
      </c>
      <c r="F702" s="40" t="n">
        <v>12.35</v>
      </c>
      <c r="G702" s="40" t="n">
        <v>12.35</v>
      </c>
      <c r="H702" s="27"/>
    </row>
    <row r="703" customFormat="false" ht="22.5" hidden="false" customHeight="false" outlineLevel="0" collapsed="false">
      <c r="A703" s="36"/>
      <c r="B703" s="37" t="s">
        <v>404</v>
      </c>
      <c r="C703" s="37" t="s">
        <v>405</v>
      </c>
      <c r="D703" s="38" t="s">
        <v>21</v>
      </c>
      <c r="E703" s="39" t="n">
        <v>1</v>
      </c>
      <c r="F703" s="40" t="n">
        <v>39.49</v>
      </c>
      <c r="G703" s="40" t="n">
        <v>39.49</v>
      </c>
      <c r="H703" s="27"/>
    </row>
    <row r="704" customFormat="false" ht="15" hidden="false" customHeight="false" outlineLevel="0" collapsed="false">
      <c r="A704" s="36"/>
      <c r="B704" s="36"/>
      <c r="C704" s="36"/>
      <c r="D704" s="36"/>
      <c r="E704" s="41"/>
      <c r="F704" s="36"/>
      <c r="G704" s="42" t="n">
        <v>191.89</v>
      </c>
      <c r="H704" s="27"/>
    </row>
    <row r="705" customFormat="false" ht="22.5" hidden="false" customHeight="false" outlineLevel="0" collapsed="false">
      <c r="A705" s="31" t="s">
        <v>234</v>
      </c>
      <c r="B705" s="31" t="s">
        <v>235</v>
      </c>
      <c r="C705" s="31" t="s">
        <v>236</v>
      </c>
      <c r="D705" s="32" t="s">
        <v>21</v>
      </c>
      <c r="E705" s="33"/>
      <c r="F705" s="34"/>
      <c r="G705" s="34"/>
      <c r="H705" s="27"/>
    </row>
    <row r="706" customFormat="false" ht="15" hidden="false" customHeight="false" outlineLevel="0" collapsed="false">
      <c r="A706" s="36"/>
      <c r="B706" s="37" t="s">
        <v>832</v>
      </c>
      <c r="C706" s="37" t="s">
        <v>833</v>
      </c>
      <c r="D706" s="38" t="s">
        <v>21</v>
      </c>
      <c r="E706" s="39" t="n">
        <v>1</v>
      </c>
      <c r="F706" s="40" t="n">
        <v>7.73</v>
      </c>
      <c r="G706" s="40" t="n">
        <v>7.73</v>
      </c>
      <c r="H706" s="27"/>
    </row>
    <row r="707" customFormat="false" ht="15" hidden="false" customHeight="false" outlineLevel="0" collapsed="false">
      <c r="A707" s="36"/>
      <c r="B707" s="37" t="s">
        <v>834</v>
      </c>
      <c r="C707" s="37" t="s">
        <v>835</v>
      </c>
      <c r="D707" s="38" t="s">
        <v>21</v>
      </c>
      <c r="E707" s="39" t="n">
        <v>1</v>
      </c>
      <c r="F707" s="40" t="n">
        <v>78.77</v>
      </c>
      <c r="G707" s="40" t="n">
        <v>78.77</v>
      </c>
      <c r="H707" s="27"/>
    </row>
    <row r="708" customFormat="false" ht="15" hidden="false" customHeight="false" outlineLevel="0" collapsed="false">
      <c r="A708" s="36"/>
      <c r="B708" s="37" t="s">
        <v>836</v>
      </c>
      <c r="C708" s="37" t="s">
        <v>837</v>
      </c>
      <c r="D708" s="38" t="s">
        <v>316</v>
      </c>
      <c r="E708" s="39" t="n">
        <v>0.148</v>
      </c>
      <c r="F708" s="40" t="n">
        <v>17.65</v>
      </c>
      <c r="G708" s="40" t="n">
        <v>2.61</v>
      </c>
      <c r="H708" s="27"/>
    </row>
    <row r="709" customFormat="false" ht="15" hidden="false" customHeight="false" outlineLevel="0" collapsed="false">
      <c r="A709" s="36"/>
      <c r="B709" s="37" t="s">
        <v>591</v>
      </c>
      <c r="C709" s="37" t="s">
        <v>592</v>
      </c>
      <c r="D709" s="38" t="s">
        <v>316</v>
      </c>
      <c r="E709" s="39" t="n">
        <v>0.3551</v>
      </c>
      <c r="F709" s="40" t="n">
        <v>22.3</v>
      </c>
      <c r="G709" s="40" t="n">
        <v>7.92</v>
      </c>
      <c r="H709" s="27"/>
    </row>
    <row r="710" customFormat="false" ht="15" hidden="false" customHeight="false" outlineLevel="0" collapsed="false">
      <c r="A710" s="36"/>
      <c r="B710" s="36"/>
      <c r="C710" s="36"/>
      <c r="D710" s="36"/>
      <c r="E710" s="41"/>
      <c r="F710" s="36"/>
      <c r="G710" s="42" t="n">
        <v>97.03</v>
      </c>
      <c r="H710" s="27"/>
    </row>
    <row r="711" customFormat="false" ht="22.5" hidden="false" customHeight="false" outlineLevel="0" collapsed="false">
      <c r="A711" s="31" t="s">
        <v>237</v>
      </c>
      <c r="B711" s="31" t="s">
        <v>238</v>
      </c>
      <c r="C711" s="31" t="s">
        <v>239</v>
      </c>
      <c r="D711" s="32" t="s">
        <v>21</v>
      </c>
      <c r="E711" s="33"/>
      <c r="F711" s="34"/>
      <c r="G711" s="34"/>
      <c r="H711" s="27"/>
    </row>
    <row r="712" customFormat="false" ht="22.5" hidden="false" customHeight="false" outlineLevel="0" collapsed="false">
      <c r="A712" s="36"/>
      <c r="B712" s="37" t="s">
        <v>838</v>
      </c>
      <c r="C712" s="37" t="s">
        <v>839</v>
      </c>
      <c r="D712" s="38" t="s">
        <v>21</v>
      </c>
      <c r="E712" s="39" t="n">
        <v>1</v>
      </c>
      <c r="F712" s="40" t="n">
        <v>182.23</v>
      </c>
      <c r="G712" s="40" t="n">
        <v>182.23</v>
      </c>
      <c r="H712" s="27"/>
    </row>
    <row r="713" customFormat="false" ht="15" hidden="false" customHeight="false" outlineLevel="0" collapsed="false">
      <c r="A713" s="36"/>
      <c r="B713" s="37" t="s">
        <v>836</v>
      </c>
      <c r="C713" s="37" t="s">
        <v>837</v>
      </c>
      <c r="D713" s="38" t="s">
        <v>316</v>
      </c>
      <c r="E713" s="39" t="n">
        <v>0.1727</v>
      </c>
      <c r="F713" s="40" t="n">
        <v>17.65</v>
      </c>
      <c r="G713" s="40" t="n">
        <v>3.05</v>
      </c>
      <c r="H713" s="27"/>
    </row>
    <row r="714" customFormat="false" ht="15" hidden="false" customHeight="false" outlineLevel="0" collapsed="false">
      <c r="A714" s="36"/>
      <c r="B714" s="37" t="s">
        <v>591</v>
      </c>
      <c r="C714" s="37" t="s">
        <v>592</v>
      </c>
      <c r="D714" s="38" t="s">
        <v>316</v>
      </c>
      <c r="E714" s="39" t="n">
        <v>0.4144</v>
      </c>
      <c r="F714" s="40" t="n">
        <v>22.3</v>
      </c>
      <c r="G714" s="40" t="n">
        <v>9.24</v>
      </c>
      <c r="H714" s="27"/>
    </row>
    <row r="715" customFormat="false" ht="15" hidden="false" customHeight="false" outlineLevel="0" collapsed="false">
      <c r="A715" s="36"/>
      <c r="B715" s="36"/>
      <c r="C715" s="36"/>
      <c r="D715" s="36"/>
      <c r="E715" s="41"/>
      <c r="F715" s="36"/>
      <c r="G715" s="42" t="n">
        <v>194.52</v>
      </c>
      <c r="H715" s="27"/>
    </row>
    <row r="716" customFormat="false" ht="22.5" hidden="false" customHeight="false" outlineLevel="0" collapsed="false">
      <c r="A716" s="31" t="s">
        <v>240</v>
      </c>
      <c r="B716" s="31" t="n">
        <v>100903</v>
      </c>
      <c r="C716" s="31" t="s">
        <v>241</v>
      </c>
      <c r="D716" s="32" t="s">
        <v>21</v>
      </c>
      <c r="E716" s="33"/>
      <c r="F716" s="34"/>
      <c r="G716" s="34"/>
      <c r="H716" s="27"/>
    </row>
    <row r="717" customFormat="false" ht="15" hidden="false" customHeight="false" outlineLevel="0" collapsed="false">
      <c r="A717" s="36"/>
      <c r="B717" s="37" t="s">
        <v>840</v>
      </c>
      <c r="C717" s="37" t="s">
        <v>841</v>
      </c>
      <c r="D717" s="38" t="s">
        <v>21</v>
      </c>
      <c r="E717" s="39" t="n">
        <v>2</v>
      </c>
      <c r="F717" s="40" t="n">
        <v>2.99</v>
      </c>
      <c r="G717" s="40" t="n">
        <v>5.98</v>
      </c>
      <c r="H717" s="27"/>
    </row>
    <row r="718" customFormat="false" ht="15" hidden="false" customHeight="false" outlineLevel="0" collapsed="false">
      <c r="A718" s="36"/>
      <c r="B718" s="37" t="s">
        <v>842</v>
      </c>
      <c r="C718" s="37" t="s">
        <v>843</v>
      </c>
      <c r="D718" s="38" t="s">
        <v>21</v>
      </c>
      <c r="E718" s="39" t="n">
        <v>1</v>
      </c>
      <c r="F718" s="40" t="n">
        <v>14.82</v>
      </c>
      <c r="G718" s="40" t="n">
        <v>14.82</v>
      </c>
      <c r="H718" s="27"/>
    </row>
    <row r="719" customFormat="false" ht="15" hidden="false" customHeight="false" outlineLevel="0" collapsed="false">
      <c r="A719" s="36"/>
      <c r="B719" s="37" t="s">
        <v>836</v>
      </c>
      <c r="C719" s="37" t="s">
        <v>837</v>
      </c>
      <c r="D719" s="38" t="s">
        <v>316</v>
      </c>
      <c r="E719" s="39" t="n">
        <v>0.1033</v>
      </c>
      <c r="F719" s="40" t="n">
        <v>17.65</v>
      </c>
      <c r="G719" s="40" t="n">
        <v>1.82</v>
      </c>
      <c r="H719" s="27"/>
    </row>
    <row r="720" customFormat="false" ht="15" hidden="false" customHeight="false" outlineLevel="0" collapsed="false">
      <c r="A720" s="36"/>
      <c r="B720" s="37" t="s">
        <v>591</v>
      </c>
      <c r="C720" s="37" t="s">
        <v>592</v>
      </c>
      <c r="D720" s="38" t="s">
        <v>316</v>
      </c>
      <c r="E720" s="39" t="n">
        <v>0.2478</v>
      </c>
      <c r="F720" s="40" t="n">
        <v>22.3</v>
      </c>
      <c r="G720" s="40" t="n">
        <v>5.53</v>
      </c>
      <c r="H720" s="27"/>
    </row>
    <row r="721" customFormat="false" ht="15" hidden="false" customHeight="false" outlineLevel="0" collapsed="false">
      <c r="A721" s="36"/>
      <c r="B721" s="36"/>
      <c r="C721" s="36"/>
      <c r="D721" s="36"/>
      <c r="E721" s="41"/>
      <c r="F721" s="36"/>
      <c r="G721" s="42" t="n">
        <v>28.15</v>
      </c>
      <c r="H721" s="27"/>
    </row>
    <row r="722" customFormat="false" ht="22.5" hidden="false" customHeight="false" outlineLevel="0" collapsed="false">
      <c r="A722" s="31" t="s">
        <v>242</v>
      </c>
      <c r="B722" s="31" t="n">
        <v>101509</v>
      </c>
      <c r="C722" s="31" t="s">
        <v>243</v>
      </c>
      <c r="D722" s="32" t="s">
        <v>21</v>
      </c>
      <c r="E722" s="33"/>
      <c r="F722" s="34"/>
      <c r="G722" s="34"/>
      <c r="H722" s="27"/>
    </row>
    <row r="723" customFormat="false" ht="22.5" hidden="false" customHeight="false" outlineLevel="0" collapsed="false">
      <c r="A723" s="36"/>
      <c r="B723" s="37" t="s">
        <v>844</v>
      </c>
      <c r="C723" s="37" t="s">
        <v>845</v>
      </c>
      <c r="D723" s="38" t="s">
        <v>21</v>
      </c>
      <c r="E723" s="39" t="n">
        <v>1</v>
      </c>
      <c r="F723" s="40" t="n">
        <v>298.27</v>
      </c>
      <c r="G723" s="40" t="n">
        <v>298.27</v>
      </c>
      <c r="H723" s="27"/>
    </row>
    <row r="724" customFormat="false" ht="22.5" hidden="false" customHeight="false" outlineLevel="0" collapsed="false">
      <c r="A724" s="36"/>
      <c r="B724" s="37" t="s">
        <v>846</v>
      </c>
      <c r="C724" s="37" t="s">
        <v>847</v>
      </c>
      <c r="D724" s="38" t="s">
        <v>21</v>
      </c>
      <c r="E724" s="39" t="n">
        <v>1</v>
      </c>
      <c r="F724" s="40" t="n">
        <v>31.12</v>
      </c>
      <c r="G724" s="40" t="n">
        <v>31.12</v>
      </c>
      <c r="H724" s="27"/>
    </row>
    <row r="725" customFormat="false" ht="22.5" hidden="false" customHeight="false" outlineLevel="0" collapsed="false">
      <c r="A725" s="36"/>
      <c r="B725" s="37" t="s">
        <v>848</v>
      </c>
      <c r="C725" s="37" t="s">
        <v>849</v>
      </c>
      <c r="D725" s="38" t="s">
        <v>21</v>
      </c>
      <c r="E725" s="39" t="n">
        <v>1</v>
      </c>
      <c r="F725" s="40" t="n">
        <v>5.84</v>
      </c>
      <c r="G725" s="40" t="n">
        <v>5.84</v>
      </c>
      <c r="H725" s="27"/>
    </row>
    <row r="726" customFormat="false" ht="22.5" hidden="false" customHeight="false" outlineLevel="0" collapsed="false">
      <c r="A726" s="36"/>
      <c r="B726" s="37" t="s">
        <v>850</v>
      </c>
      <c r="C726" s="37" t="s">
        <v>851</v>
      </c>
      <c r="D726" s="38" t="s">
        <v>21</v>
      </c>
      <c r="E726" s="39" t="n">
        <v>3</v>
      </c>
      <c r="F726" s="40" t="n">
        <v>10.96</v>
      </c>
      <c r="G726" s="40" t="n">
        <v>32.88</v>
      </c>
      <c r="H726" s="27"/>
    </row>
    <row r="727" customFormat="false" ht="22.5" hidden="false" customHeight="false" outlineLevel="0" collapsed="false">
      <c r="A727" s="36"/>
      <c r="B727" s="37" t="s">
        <v>852</v>
      </c>
      <c r="C727" s="37" t="s">
        <v>853</v>
      </c>
      <c r="D727" s="38" t="s">
        <v>21</v>
      </c>
      <c r="E727" s="39" t="n">
        <v>2</v>
      </c>
      <c r="F727" s="40" t="n">
        <v>0.96</v>
      </c>
      <c r="G727" s="40" t="n">
        <v>1.92</v>
      </c>
      <c r="H727" s="27"/>
    </row>
    <row r="728" customFormat="false" ht="15" hidden="false" customHeight="false" outlineLevel="0" collapsed="false">
      <c r="A728" s="36"/>
      <c r="B728" s="37" t="s">
        <v>854</v>
      </c>
      <c r="C728" s="37" t="s">
        <v>855</v>
      </c>
      <c r="D728" s="38" t="s">
        <v>21</v>
      </c>
      <c r="E728" s="39" t="n">
        <v>1</v>
      </c>
      <c r="F728" s="40" t="n">
        <v>21.08</v>
      </c>
      <c r="G728" s="40" t="n">
        <v>21.08</v>
      </c>
      <c r="H728" s="27"/>
    </row>
    <row r="729" customFormat="false" ht="15" hidden="false" customHeight="false" outlineLevel="0" collapsed="false">
      <c r="A729" s="36"/>
      <c r="B729" s="37" t="s">
        <v>856</v>
      </c>
      <c r="C729" s="37" t="s">
        <v>857</v>
      </c>
      <c r="D729" s="38" t="s">
        <v>21</v>
      </c>
      <c r="E729" s="39" t="n">
        <v>0.06</v>
      </c>
      <c r="F729" s="40" t="n">
        <v>55.49</v>
      </c>
      <c r="G729" s="40" t="n">
        <v>3.33</v>
      </c>
      <c r="H729" s="27"/>
    </row>
    <row r="730" customFormat="false" ht="22.5" hidden="false" customHeight="false" outlineLevel="0" collapsed="false">
      <c r="A730" s="36"/>
      <c r="B730" s="37" t="s">
        <v>858</v>
      </c>
      <c r="C730" s="37" t="s">
        <v>859</v>
      </c>
      <c r="D730" s="38" t="s">
        <v>21</v>
      </c>
      <c r="E730" s="39" t="n">
        <v>1</v>
      </c>
      <c r="F730" s="40" t="n">
        <v>35.92</v>
      </c>
      <c r="G730" s="40" t="n">
        <v>35.92</v>
      </c>
      <c r="H730" s="27"/>
    </row>
    <row r="731" customFormat="false" ht="15" hidden="false" customHeight="false" outlineLevel="0" collapsed="false">
      <c r="A731" s="36"/>
      <c r="B731" s="37" t="s">
        <v>860</v>
      </c>
      <c r="C731" s="37" t="s">
        <v>861</v>
      </c>
      <c r="D731" s="38" t="s">
        <v>72</v>
      </c>
      <c r="E731" s="39" t="n">
        <v>0.1664</v>
      </c>
      <c r="F731" s="40" t="n">
        <v>5.21</v>
      </c>
      <c r="G731" s="40" t="n">
        <v>0.87</v>
      </c>
      <c r="H731" s="27"/>
    </row>
    <row r="732" customFormat="false" ht="15" hidden="false" customHeight="false" outlineLevel="0" collapsed="false">
      <c r="A732" s="36"/>
      <c r="B732" s="37" t="s">
        <v>862</v>
      </c>
      <c r="C732" s="37" t="s">
        <v>863</v>
      </c>
      <c r="D732" s="38" t="s">
        <v>21</v>
      </c>
      <c r="E732" s="39" t="n">
        <v>2</v>
      </c>
      <c r="F732" s="40" t="n">
        <v>0.33</v>
      </c>
      <c r="G732" s="40" t="n">
        <v>0.66</v>
      </c>
      <c r="H732" s="27"/>
    </row>
    <row r="733" customFormat="false" ht="22.5" hidden="false" customHeight="false" outlineLevel="0" collapsed="false">
      <c r="A733" s="36"/>
      <c r="B733" s="37" t="s">
        <v>864</v>
      </c>
      <c r="C733" s="37" t="s">
        <v>865</v>
      </c>
      <c r="D733" s="38" t="s">
        <v>91</v>
      </c>
      <c r="E733" s="39" t="n">
        <v>0.0194</v>
      </c>
      <c r="F733" s="40" t="n">
        <v>530.11</v>
      </c>
      <c r="G733" s="40" t="n">
        <v>10.28</v>
      </c>
      <c r="H733" s="27"/>
    </row>
    <row r="734" customFormat="false" ht="15" hidden="false" customHeight="false" outlineLevel="0" collapsed="false">
      <c r="A734" s="36"/>
      <c r="B734" s="37" t="s">
        <v>836</v>
      </c>
      <c r="C734" s="37" t="s">
        <v>837</v>
      </c>
      <c r="D734" s="38" t="s">
        <v>316</v>
      </c>
      <c r="E734" s="39" t="n">
        <v>0.3233</v>
      </c>
      <c r="F734" s="40" t="n">
        <v>17.65</v>
      </c>
      <c r="G734" s="40" t="n">
        <v>5.71</v>
      </c>
      <c r="H734" s="27"/>
    </row>
    <row r="735" customFormat="false" ht="15" hidden="false" customHeight="false" outlineLevel="0" collapsed="false">
      <c r="A735" s="36"/>
      <c r="B735" s="37" t="s">
        <v>591</v>
      </c>
      <c r="C735" s="37" t="s">
        <v>592</v>
      </c>
      <c r="D735" s="38" t="s">
        <v>316</v>
      </c>
      <c r="E735" s="39" t="n">
        <v>2.9102</v>
      </c>
      <c r="F735" s="40" t="n">
        <v>22.3</v>
      </c>
      <c r="G735" s="40" t="n">
        <v>64.9</v>
      </c>
      <c r="H735" s="27"/>
    </row>
    <row r="736" customFormat="false" ht="22.5" hidden="false" customHeight="false" outlineLevel="0" collapsed="false">
      <c r="A736" s="36"/>
      <c r="B736" s="37" t="s">
        <v>866</v>
      </c>
      <c r="C736" s="37" t="s">
        <v>867</v>
      </c>
      <c r="D736" s="38" t="s">
        <v>72</v>
      </c>
      <c r="E736" s="39" t="n">
        <v>6.05</v>
      </c>
      <c r="F736" s="40" t="n">
        <v>14.02</v>
      </c>
      <c r="G736" s="40" t="n">
        <v>84.82</v>
      </c>
      <c r="H736" s="27"/>
    </row>
    <row r="737" customFormat="false" ht="22.5" hidden="false" customHeight="false" outlineLevel="0" collapsed="false">
      <c r="A737" s="36"/>
      <c r="B737" s="37" t="s">
        <v>868</v>
      </c>
      <c r="C737" s="37" t="s">
        <v>869</v>
      </c>
      <c r="D737" s="38" t="s">
        <v>21</v>
      </c>
      <c r="E737" s="39" t="n">
        <v>1</v>
      </c>
      <c r="F737" s="40" t="n">
        <v>8.68</v>
      </c>
      <c r="G737" s="40" t="n">
        <v>8.68</v>
      </c>
      <c r="H737" s="27"/>
    </row>
    <row r="738" customFormat="false" ht="22.5" hidden="false" customHeight="false" outlineLevel="0" collapsed="false">
      <c r="A738" s="36"/>
      <c r="B738" s="37" t="s">
        <v>870</v>
      </c>
      <c r="C738" s="37" t="s">
        <v>871</v>
      </c>
      <c r="D738" s="38" t="s">
        <v>21</v>
      </c>
      <c r="E738" s="39" t="n">
        <v>1</v>
      </c>
      <c r="F738" s="40" t="n">
        <v>14.44</v>
      </c>
      <c r="G738" s="40" t="n">
        <v>14.44</v>
      </c>
      <c r="H738" s="27"/>
    </row>
    <row r="739" customFormat="false" ht="22.5" hidden="false" customHeight="false" outlineLevel="0" collapsed="false">
      <c r="A739" s="36"/>
      <c r="B739" s="37" t="s">
        <v>872</v>
      </c>
      <c r="C739" s="37" t="s">
        <v>873</v>
      </c>
      <c r="D739" s="38" t="s">
        <v>21</v>
      </c>
      <c r="E739" s="39" t="n">
        <v>1</v>
      </c>
      <c r="F739" s="40" t="n">
        <v>16.13</v>
      </c>
      <c r="G739" s="40" t="n">
        <v>16.13</v>
      </c>
      <c r="H739" s="27"/>
    </row>
    <row r="740" customFormat="false" ht="22.5" hidden="false" customHeight="false" outlineLevel="0" collapsed="false">
      <c r="A740" s="36"/>
      <c r="B740" s="37" t="s">
        <v>874</v>
      </c>
      <c r="C740" s="37" t="s">
        <v>875</v>
      </c>
      <c r="D740" s="38" t="s">
        <v>72</v>
      </c>
      <c r="E740" s="39" t="n">
        <v>22.2</v>
      </c>
      <c r="F740" s="40" t="n">
        <v>15.55</v>
      </c>
      <c r="G740" s="40" t="n">
        <v>345.21</v>
      </c>
      <c r="H740" s="27"/>
    </row>
    <row r="741" customFormat="false" ht="22.5" hidden="false" customHeight="false" outlineLevel="0" collapsed="false">
      <c r="A741" s="36"/>
      <c r="B741" s="37" t="s">
        <v>876</v>
      </c>
      <c r="C741" s="37" t="s">
        <v>877</v>
      </c>
      <c r="D741" s="38" t="s">
        <v>21</v>
      </c>
      <c r="E741" s="39" t="n">
        <v>1</v>
      </c>
      <c r="F741" s="40" t="n">
        <v>88.94</v>
      </c>
      <c r="G741" s="40" t="n">
        <v>88.94</v>
      </c>
      <c r="H741" s="27"/>
    </row>
    <row r="742" customFormat="false" ht="22.5" hidden="false" customHeight="false" outlineLevel="0" collapsed="false">
      <c r="A742" s="36"/>
      <c r="B742" s="37" t="s">
        <v>260</v>
      </c>
      <c r="C742" s="37" t="s">
        <v>261</v>
      </c>
      <c r="D742" s="38" t="s">
        <v>72</v>
      </c>
      <c r="E742" s="39" t="n">
        <v>1.95</v>
      </c>
      <c r="F742" s="40" t="n">
        <v>8.78</v>
      </c>
      <c r="G742" s="40" t="n">
        <v>17.12</v>
      </c>
      <c r="H742" s="27"/>
    </row>
    <row r="743" customFormat="false" ht="15" hidden="false" customHeight="false" outlineLevel="0" collapsed="false">
      <c r="A743" s="36"/>
      <c r="B743" s="37" t="s">
        <v>878</v>
      </c>
      <c r="C743" s="37" t="s">
        <v>879</v>
      </c>
      <c r="D743" s="38" t="s">
        <v>21</v>
      </c>
      <c r="E743" s="39" t="n">
        <v>1</v>
      </c>
      <c r="F743" s="40" t="n">
        <v>107.22</v>
      </c>
      <c r="G743" s="40" t="n">
        <v>107.22</v>
      </c>
      <c r="H743" s="27"/>
    </row>
    <row r="744" customFormat="false" ht="33.75" hidden="false" customHeight="false" outlineLevel="0" collapsed="false">
      <c r="A744" s="36"/>
      <c r="B744" s="37" t="s">
        <v>245</v>
      </c>
      <c r="C744" s="37" t="s">
        <v>246</v>
      </c>
      <c r="D744" s="38" t="s">
        <v>21</v>
      </c>
      <c r="E744" s="39" t="n">
        <v>1</v>
      </c>
      <c r="F744" s="40" t="n">
        <v>923.17</v>
      </c>
      <c r="G744" s="40" t="n">
        <v>923.17</v>
      </c>
      <c r="H744" s="27"/>
    </row>
    <row r="745" customFormat="false" ht="15" hidden="false" customHeight="false" outlineLevel="0" collapsed="false">
      <c r="A745" s="36"/>
      <c r="B745" s="36"/>
      <c r="C745" s="36"/>
      <c r="D745" s="36"/>
      <c r="E745" s="41"/>
      <c r="F745" s="36"/>
      <c r="G745" s="42" t="n">
        <v>2118.51</v>
      </c>
      <c r="H745" s="27"/>
    </row>
    <row r="746" customFormat="false" ht="33.75" hidden="false" customHeight="false" outlineLevel="0" collapsed="false">
      <c r="A746" s="31" t="s">
        <v>244</v>
      </c>
      <c r="B746" s="31" t="s">
        <v>245</v>
      </c>
      <c r="C746" s="31" t="s">
        <v>246</v>
      </c>
      <c r="D746" s="32" t="s">
        <v>21</v>
      </c>
      <c r="E746" s="33"/>
      <c r="F746" s="34"/>
      <c r="G746" s="34"/>
      <c r="H746" s="27"/>
    </row>
    <row r="747" customFormat="false" ht="15" hidden="false" customHeight="false" outlineLevel="0" collapsed="false">
      <c r="A747" s="36"/>
      <c r="B747" s="37" t="s">
        <v>880</v>
      </c>
      <c r="C747" s="37" t="s">
        <v>881</v>
      </c>
      <c r="D747" s="38" t="s">
        <v>72</v>
      </c>
      <c r="E747" s="39" t="n">
        <v>9</v>
      </c>
      <c r="F747" s="40" t="n">
        <v>34.14</v>
      </c>
      <c r="G747" s="40" t="n">
        <v>307.26</v>
      </c>
      <c r="H747" s="27"/>
    </row>
    <row r="748" customFormat="false" ht="22.5" hidden="false" customHeight="false" outlineLevel="0" collapsed="false">
      <c r="A748" s="36"/>
      <c r="B748" s="37" t="s">
        <v>882</v>
      </c>
      <c r="C748" s="37" t="s">
        <v>883</v>
      </c>
      <c r="D748" s="38" t="s">
        <v>21</v>
      </c>
      <c r="E748" s="39" t="n">
        <v>1</v>
      </c>
      <c r="F748" s="40" t="n">
        <v>485.41</v>
      </c>
      <c r="G748" s="40" t="n">
        <v>485.41</v>
      </c>
      <c r="H748" s="27"/>
    </row>
    <row r="749" customFormat="false" ht="33.75" hidden="false" customHeight="false" outlineLevel="0" collapsed="false">
      <c r="A749" s="36"/>
      <c r="B749" s="37" t="s">
        <v>369</v>
      </c>
      <c r="C749" s="37" t="s">
        <v>370</v>
      </c>
      <c r="D749" s="38" t="s">
        <v>362</v>
      </c>
      <c r="E749" s="39" t="n">
        <v>0.077</v>
      </c>
      <c r="F749" s="40" t="n">
        <v>251.43</v>
      </c>
      <c r="G749" s="40" t="n">
        <v>19.36</v>
      </c>
      <c r="H749" s="27"/>
    </row>
    <row r="750" customFormat="false" ht="15" hidden="false" customHeight="false" outlineLevel="0" collapsed="false">
      <c r="A750" s="36"/>
      <c r="B750" s="37" t="s">
        <v>836</v>
      </c>
      <c r="C750" s="37" t="s">
        <v>837</v>
      </c>
      <c r="D750" s="38" t="s">
        <v>316</v>
      </c>
      <c r="E750" s="39" t="n">
        <v>1.233</v>
      </c>
      <c r="F750" s="40" t="n">
        <v>17.65</v>
      </c>
      <c r="G750" s="40" t="n">
        <v>21.76</v>
      </c>
      <c r="H750" s="27"/>
    </row>
    <row r="751" customFormat="false" ht="15" hidden="false" customHeight="false" outlineLevel="0" collapsed="false">
      <c r="A751" s="36"/>
      <c r="B751" s="37" t="s">
        <v>591</v>
      </c>
      <c r="C751" s="37" t="s">
        <v>592</v>
      </c>
      <c r="D751" s="38" t="s">
        <v>316</v>
      </c>
      <c r="E751" s="39" t="n">
        <v>4.008</v>
      </c>
      <c r="F751" s="40" t="n">
        <v>22.3</v>
      </c>
      <c r="G751" s="40" t="n">
        <v>89.38</v>
      </c>
      <c r="H751" s="27"/>
    </row>
    <row r="752" customFormat="false" ht="15" hidden="false" customHeight="false" outlineLevel="0" collapsed="false">
      <c r="A752" s="36"/>
      <c r="B752" s="36"/>
      <c r="C752" s="36"/>
      <c r="D752" s="36"/>
      <c r="E752" s="41"/>
      <c r="F752" s="36"/>
      <c r="G752" s="42" t="n">
        <v>923.17</v>
      </c>
      <c r="H752" s="27"/>
    </row>
    <row r="753" customFormat="false" ht="22.5" hidden="false" customHeight="false" outlineLevel="0" collapsed="false">
      <c r="A753" s="31" t="s">
        <v>247</v>
      </c>
      <c r="B753" s="31" t="n">
        <v>91869</v>
      </c>
      <c r="C753" s="31" t="s">
        <v>248</v>
      </c>
      <c r="D753" s="32" t="s">
        <v>72</v>
      </c>
      <c r="E753" s="33"/>
      <c r="F753" s="34"/>
      <c r="G753" s="34"/>
      <c r="H753" s="27"/>
    </row>
    <row r="754" customFormat="false" ht="15" hidden="false" customHeight="false" outlineLevel="0" collapsed="false">
      <c r="A754" s="36"/>
      <c r="B754" s="37" t="s">
        <v>884</v>
      </c>
      <c r="C754" s="37" t="s">
        <v>885</v>
      </c>
      <c r="D754" s="38" t="s">
        <v>72</v>
      </c>
      <c r="E754" s="39" t="n">
        <v>1.017</v>
      </c>
      <c r="F754" s="40" t="n">
        <v>8.21</v>
      </c>
      <c r="G754" s="40" t="n">
        <v>8.35</v>
      </c>
      <c r="H754" s="27"/>
    </row>
    <row r="755" customFormat="false" ht="15" hidden="false" customHeight="false" outlineLevel="0" collapsed="false">
      <c r="A755" s="36"/>
      <c r="B755" s="37" t="s">
        <v>628</v>
      </c>
      <c r="C755" s="37" t="s">
        <v>629</v>
      </c>
      <c r="D755" s="38" t="s">
        <v>137</v>
      </c>
      <c r="E755" s="39" t="n">
        <v>0.0023</v>
      </c>
      <c r="F755" s="40" t="n">
        <v>28.93</v>
      </c>
      <c r="G755" s="40" t="n">
        <v>0.07</v>
      </c>
      <c r="H755" s="27"/>
    </row>
    <row r="756" customFormat="false" ht="15" hidden="false" customHeight="false" outlineLevel="0" collapsed="false">
      <c r="A756" s="36"/>
      <c r="B756" s="37" t="s">
        <v>836</v>
      </c>
      <c r="C756" s="37" t="s">
        <v>837</v>
      </c>
      <c r="D756" s="38" t="s">
        <v>316</v>
      </c>
      <c r="E756" s="39" t="n">
        <v>0.154</v>
      </c>
      <c r="F756" s="40" t="n">
        <v>17.65</v>
      </c>
      <c r="G756" s="40" t="n">
        <v>2.72</v>
      </c>
      <c r="H756" s="27"/>
    </row>
    <row r="757" customFormat="false" ht="15" hidden="false" customHeight="false" outlineLevel="0" collapsed="false">
      <c r="A757" s="36"/>
      <c r="B757" s="37" t="s">
        <v>591</v>
      </c>
      <c r="C757" s="37" t="s">
        <v>592</v>
      </c>
      <c r="D757" s="38" t="s">
        <v>316</v>
      </c>
      <c r="E757" s="39" t="n">
        <v>0.154</v>
      </c>
      <c r="F757" s="40" t="n">
        <v>22.3</v>
      </c>
      <c r="G757" s="40" t="n">
        <v>3.43</v>
      </c>
      <c r="H757" s="27"/>
    </row>
    <row r="758" customFormat="false" ht="15" hidden="false" customHeight="false" outlineLevel="0" collapsed="false">
      <c r="A758" s="36"/>
      <c r="B758" s="36"/>
      <c r="C758" s="36"/>
      <c r="D758" s="36"/>
      <c r="E758" s="41"/>
      <c r="F758" s="36"/>
      <c r="G758" s="42" t="n">
        <v>14.57</v>
      </c>
      <c r="H758" s="27"/>
    </row>
    <row r="759" customFormat="false" ht="22.5" hidden="false" customHeight="false" outlineLevel="0" collapsed="false">
      <c r="A759" s="31" t="s">
        <v>249</v>
      </c>
      <c r="B759" s="31" t="n">
        <v>91931</v>
      </c>
      <c r="C759" s="31" t="s">
        <v>250</v>
      </c>
      <c r="D759" s="32" t="s">
        <v>72</v>
      </c>
      <c r="E759" s="33"/>
      <c r="F759" s="34"/>
      <c r="G759" s="34"/>
      <c r="H759" s="27"/>
    </row>
    <row r="760" customFormat="false" ht="22.5" hidden="false" customHeight="false" outlineLevel="0" collapsed="false">
      <c r="A760" s="36"/>
      <c r="B760" s="37" t="s">
        <v>886</v>
      </c>
      <c r="C760" s="37" t="s">
        <v>887</v>
      </c>
      <c r="D760" s="38" t="s">
        <v>72</v>
      </c>
      <c r="E760" s="39" t="n">
        <v>1.19</v>
      </c>
      <c r="F760" s="40" t="n">
        <v>6.52</v>
      </c>
      <c r="G760" s="40" t="n">
        <v>7.76</v>
      </c>
      <c r="H760" s="27"/>
    </row>
    <row r="761" customFormat="false" ht="15" hidden="false" customHeight="false" outlineLevel="0" collapsed="false">
      <c r="A761" s="36"/>
      <c r="B761" s="37" t="s">
        <v>888</v>
      </c>
      <c r="C761" s="37" t="s">
        <v>889</v>
      </c>
      <c r="D761" s="38" t="s">
        <v>21</v>
      </c>
      <c r="E761" s="39" t="n">
        <v>0.009</v>
      </c>
      <c r="F761" s="40" t="n">
        <v>2.93</v>
      </c>
      <c r="G761" s="40" t="n">
        <v>0.03</v>
      </c>
      <c r="H761" s="27"/>
    </row>
    <row r="762" customFormat="false" ht="15" hidden="false" customHeight="false" outlineLevel="0" collapsed="false">
      <c r="A762" s="36"/>
      <c r="B762" s="37" t="s">
        <v>836</v>
      </c>
      <c r="C762" s="37" t="s">
        <v>837</v>
      </c>
      <c r="D762" s="38" t="s">
        <v>316</v>
      </c>
      <c r="E762" s="39" t="n">
        <v>0.052</v>
      </c>
      <c r="F762" s="40" t="n">
        <v>17.65</v>
      </c>
      <c r="G762" s="40" t="n">
        <v>0.92</v>
      </c>
      <c r="H762" s="27"/>
    </row>
    <row r="763" customFormat="false" ht="15" hidden="false" customHeight="false" outlineLevel="0" collapsed="false">
      <c r="A763" s="36"/>
      <c r="B763" s="37" t="s">
        <v>591</v>
      </c>
      <c r="C763" s="37" t="s">
        <v>592</v>
      </c>
      <c r="D763" s="38" t="s">
        <v>316</v>
      </c>
      <c r="E763" s="39" t="n">
        <v>0.052</v>
      </c>
      <c r="F763" s="40" t="n">
        <v>22.3</v>
      </c>
      <c r="G763" s="40" t="n">
        <v>1.16</v>
      </c>
      <c r="H763" s="27"/>
    </row>
    <row r="764" customFormat="false" ht="15" hidden="false" customHeight="false" outlineLevel="0" collapsed="false">
      <c r="A764" s="36"/>
      <c r="B764" s="36"/>
      <c r="C764" s="36"/>
      <c r="D764" s="36"/>
      <c r="E764" s="41"/>
      <c r="F764" s="36"/>
      <c r="G764" s="42" t="n">
        <v>9.87</v>
      </c>
      <c r="H764" s="27"/>
    </row>
    <row r="765" customFormat="false" ht="15" hidden="false" customHeight="false" outlineLevel="0" collapsed="false">
      <c r="A765" s="31" t="s">
        <v>251</v>
      </c>
      <c r="B765" s="31" t="n">
        <v>96985</v>
      </c>
      <c r="C765" s="31" t="s">
        <v>252</v>
      </c>
      <c r="D765" s="32" t="s">
        <v>21</v>
      </c>
      <c r="E765" s="33"/>
      <c r="F765" s="34"/>
      <c r="G765" s="34"/>
      <c r="H765" s="27"/>
    </row>
    <row r="766" customFormat="false" ht="22.5" hidden="false" customHeight="false" outlineLevel="0" collapsed="false">
      <c r="A766" s="36"/>
      <c r="B766" s="37" t="s">
        <v>890</v>
      </c>
      <c r="C766" s="37" t="s">
        <v>891</v>
      </c>
      <c r="D766" s="38" t="s">
        <v>21</v>
      </c>
      <c r="E766" s="39" t="n">
        <v>1</v>
      </c>
      <c r="F766" s="40" t="n">
        <v>31.52</v>
      </c>
      <c r="G766" s="40" t="n">
        <v>31.52</v>
      </c>
      <c r="H766" s="27"/>
    </row>
    <row r="767" customFormat="false" ht="15" hidden="false" customHeight="false" outlineLevel="0" collapsed="false">
      <c r="A767" s="36"/>
      <c r="B767" s="37" t="s">
        <v>892</v>
      </c>
      <c r="C767" s="37" t="s">
        <v>893</v>
      </c>
      <c r="D767" s="38" t="s">
        <v>21</v>
      </c>
      <c r="E767" s="39" t="n">
        <v>1</v>
      </c>
      <c r="F767" s="40" t="n">
        <v>85</v>
      </c>
      <c r="G767" s="40" t="n">
        <v>85</v>
      </c>
      <c r="H767" s="27"/>
    </row>
    <row r="768" customFormat="false" ht="15" hidden="false" customHeight="false" outlineLevel="0" collapsed="false">
      <c r="A768" s="36"/>
      <c r="B768" s="37" t="s">
        <v>836</v>
      </c>
      <c r="C768" s="37" t="s">
        <v>837</v>
      </c>
      <c r="D768" s="38" t="s">
        <v>316</v>
      </c>
      <c r="E768" s="39" t="n">
        <v>0.2531</v>
      </c>
      <c r="F768" s="40" t="n">
        <v>17.65</v>
      </c>
      <c r="G768" s="40" t="n">
        <v>4.47</v>
      </c>
      <c r="H768" s="27"/>
    </row>
    <row r="769" customFormat="false" ht="15" hidden="false" customHeight="false" outlineLevel="0" collapsed="false">
      <c r="A769" s="36"/>
      <c r="B769" s="37" t="s">
        <v>591</v>
      </c>
      <c r="C769" s="37" t="s">
        <v>592</v>
      </c>
      <c r="D769" s="38" t="s">
        <v>316</v>
      </c>
      <c r="E769" s="39" t="n">
        <v>0.2531</v>
      </c>
      <c r="F769" s="40" t="n">
        <v>22.3</v>
      </c>
      <c r="G769" s="40" t="n">
        <v>5.64</v>
      </c>
      <c r="H769" s="27"/>
    </row>
    <row r="770" customFormat="false" ht="15" hidden="false" customHeight="false" outlineLevel="0" collapsed="false">
      <c r="A770" s="36"/>
      <c r="B770" s="36"/>
      <c r="C770" s="36"/>
      <c r="D770" s="36"/>
      <c r="E770" s="41"/>
      <c r="F770" s="36"/>
      <c r="G770" s="42" t="n">
        <v>126.63</v>
      </c>
      <c r="H770" s="27"/>
    </row>
    <row r="771" customFormat="false" ht="22.5" hidden="false" customHeight="false" outlineLevel="0" collapsed="false">
      <c r="A771" s="31" t="s">
        <v>253</v>
      </c>
      <c r="B771" s="31" t="n">
        <v>98111</v>
      </c>
      <c r="C771" s="31" t="s">
        <v>254</v>
      </c>
      <c r="D771" s="32" t="s">
        <v>21</v>
      </c>
      <c r="E771" s="33"/>
      <c r="F771" s="34"/>
      <c r="G771" s="34"/>
      <c r="H771" s="27"/>
    </row>
    <row r="772" customFormat="false" ht="22.5" hidden="false" customHeight="false" outlineLevel="0" collapsed="false">
      <c r="A772" s="36"/>
      <c r="B772" s="37" t="s">
        <v>858</v>
      </c>
      <c r="C772" s="37" t="s">
        <v>859</v>
      </c>
      <c r="D772" s="38" t="s">
        <v>21</v>
      </c>
      <c r="E772" s="39" t="n">
        <v>1</v>
      </c>
      <c r="F772" s="40" t="n">
        <v>35.92</v>
      </c>
      <c r="G772" s="40" t="n">
        <v>35.92</v>
      </c>
      <c r="H772" s="27"/>
    </row>
    <row r="773" customFormat="false" ht="15" hidden="false" customHeight="false" outlineLevel="0" collapsed="false">
      <c r="A773" s="36"/>
      <c r="B773" s="37" t="s">
        <v>587</v>
      </c>
      <c r="C773" s="37" t="s">
        <v>588</v>
      </c>
      <c r="D773" s="38" t="s">
        <v>316</v>
      </c>
      <c r="E773" s="39" t="n">
        <v>0.1384</v>
      </c>
      <c r="F773" s="40" t="n">
        <v>22.05</v>
      </c>
      <c r="G773" s="40" t="n">
        <v>3.05</v>
      </c>
      <c r="H773" s="27"/>
    </row>
    <row r="774" customFormat="false" ht="15" hidden="false" customHeight="false" outlineLevel="0" collapsed="false">
      <c r="A774" s="36"/>
      <c r="B774" s="37" t="s">
        <v>348</v>
      </c>
      <c r="C774" s="37" t="s">
        <v>349</v>
      </c>
      <c r="D774" s="38" t="s">
        <v>316</v>
      </c>
      <c r="E774" s="39" t="n">
        <v>0.1088</v>
      </c>
      <c r="F774" s="40" t="n">
        <v>17.36</v>
      </c>
      <c r="G774" s="40" t="n">
        <v>1.89</v>
      </c>
      <c r="H774" s="27"/>
    </row>
    <row r="775" customFormat="false" ht="22.5" hidden="false" customHeight="false" outlineLevel="0" collapsed="false">
      <c r="A775" s="36"/>
      <c r="B775" s="37" t="s">
        <v>894</v>
      </c>
      <c r="C775" s="37" t="s">
        <v>895</v>
      </c>
      <c r="D775" s="38" t="s">
        <v>91</v>
      </c>
      <c r="E775" s="39" t="n">
        <v>0.0141</v>
      </c>
      <c r="F775" s="40" t="n">
        <v>199.84</v>
      </c>
      <c r="G775" s="40" t="n">
        <v>2.82</v>
      </c>
      <c r="H775" s="27"/>
    </row>
    <row r="776" customFormat="false" ht="15" hidden="false" customHeight="false" outlineLevel="0" collapsed="false">
      <c r="A776" s="36"/>
      <c r="B776" s="36"/>
      <c r="C776" s="36"/>
      <c r="D776" s="36"/>
      <c r="E776" s="41"/>
      <c r="F776" s="36"/>
      <c r="G776" s="42" t="n">
        <v>43.68</v>
      </c>
      <c r="H776" s="27"/>
    </row>
    <row r="777" customFormat="false" ht="22.5" hidden="false" customHeight="false" outlineLevel="0" collapsed="false">
      <c r="A777" s="31" t="s">
        <v>255</v>
      </c>
      <c r="B777" s="31" t="n">
        <v>97887</v>
      </c>
      <c r="C777" s="31" t="s">
        <v>256</v>
      </c>
      <c r="D777" s="32" t="s">
        <v>21</v>
      </c>
      <c r="E777" s="33"/>
      <c r="F777" s="34"/>
      <c r="G777" s="34"/>
      <c r="H777" s="27"/>
    </row>
    <row r="778" customFormat="false" ht="15" hidden="false" customHeight="false" outlineLevel="0" collapsed="false">
      <c r="A778" s="36"/>
      <c r="B778" s="37" t="s">
        <v>896</v>
      </c>
      <c r="C778" s="37" t="s">
        <v>897</v>
      </c>
      <c r="D778" s="38" t="s">
        <v>21</v>
      </c>
      <c r="E778" s="39" t="n">
        <v>63.7214</v>
      </c>
      <c r="F778" s="40" t="n">
        <v>0.55</v>
      </c>
      <c r="G778" s="40" t="n">
        <v>35.05</v>
      </c>
      <c r="H778" s="27"/>
    </row>
    <row r="779" customFormat="false" ht="22.5" hidden="false" customHeight="false" outlineLevel="0" collapsed="false">
      <c r="A779" s="36"/>
      <c r="B779" s="37" t="s">
        <v>898</v>
      </c>
      <c r="C779" s="37" t="s">
        <v>899</v>
      </c>
      <c r="D779" s="38" t="s">
        <v>368</v>
      </c>
      <c r="E779" s="39" t="n">
        <v>0.0064</v>
      </c>
      <c r="F779" s="40" t="n">
        <v>374.82</v>
      </c>
      <c r="G779" s="40" t="n">
        <v>2.4</v>
      </c>
      <c r="H779" s="27"/>
    </row>
    <row r="780" customFormat="false" ht="15" hidden="false" customHeight="false" outlineLevel="0" collapsed="false">
      <c r="A780" s="36"/>
      <c r="B780" s="37" t="s">
        <v>587</v>
      </c>
      <c r="C780" s="37" t="s">
        <v>588</v>
      </c>
      <c r="D780" s="38" t="s">
        <v>316</v>
      </c>
      <c r="E780" s="39" t="n">
        <v>2.114</v>
      </c>
      <c r="F780" s="40" t="n">
        <v>22.05</v>
      </c>
      <c r="G780" s="40" t="n">
        <v>46.61</v>
      </c>
      <c r="H780" s="27"/>
    </row>
    <row r="781" customFormat="false" ht="15" hidden="false" customHeight="false" outlineLevel="0" collapsed="false">
      <c r="A781" s="36"/>
      <c r="B781" s="37" t="s">
        <v>348</v>
      </c>
      <c r="C781" s="37" t="s">
        <v>349</v>
      </c>
      <c r="D781" s="38" t="s">
        <v>316</v>
      </c>
      <c r="E781" s="39" t="n">
        <v>1.661</v>
      </c>
      <c r="F781" s="40" t="n">
        <v>17.36</v>
      </c>
      <c r="G781" s="40" t="n">
        <v>28.83</v>
      </c>
      <c r="H781" s="27"/>
    </row>
    <row r="782" customFormat="false" ht="22.5" hidden="false" customHeight="false" outlineLevel="0" collapsed="false">
      <c r="A782" s="36"/>
      <c r="B782" s="37" t="s">
        <v>900</v>
      </c>
      <c r="C782" s="37" t="s">
        <v>901</v>
      </c>
      <c r="D782" s="38" t="s">
        <v>91</v>
      </c>
      <c r="E782" s="39" t="n">
        <v>0.0252</v>
      </c>
      <c r="F782" s="40" t="n">
        <v>2531.63</v>
      </c>
      <c r="G782" s="40" t="n">
        <v>63.8</v>
      </c>
      <c r="H782" s="27"/>
    </row>
    <row r="783" customFormat="false" ht="22.5" hidden="false" customHeight="false" outlineLevel="0" collapsed="false">
      <c r="A783" s="36"/>
      <c r="B783" s="37" t="s">
        <v>902</v>
      </c>
      <c r="C783" s="37" t="s">
        <v>903</v>
      </c>
      <c r="D783" s="38" t="s">
        <v>91</v>
      </c>
      <c r="E783" s="39" t="n">
        <v>0.0468</v>
      </c>
      <c r="F783" s="40" t="n">
        <v>601.59</v>
      </c>
      <c r="G783" s="40" t="n">
        <v>28.15</v>
      </c>
      <c r="H783" s="27"/>
    </row>
    <row r="784" customFormat="false" ht="22.5" hidden="false" customHeight="false" outlineLevel="0" collapsed="false">
      <c r="A784" s="36"/>
      <c r="B784" s="37" t="s">
        <v>904</v>
      </c>
      <c r="C784" s="37" t="s">
        <v>905</v>
      </c>
      <c r="D784" s="38" t="s">
        <v>91</v>
      </c>
      <c r="E784" s="39" t="n">
        <v>0.049</v>
      </c>
      <c r="F784" s="40" t="n">
        <v>246.71</v>
      </c>
      <c r="G784" s="40" t="n">
        <v>12.09</v>
      </c>
      <c r="H784" s="27"/>
    </row>
    <row r="785" customFormat="false" ht="15" hidden="false" customHeight="false" outlineLevel="0" collapsed="false">
      <c r="A785" s="36"/>
      <c r="B785" s="36"/>
      <c r="C785" s="36"/>
      <c r="D785" s="36"/>
      <c r="E785" s="41"/>
      <c r="F785" s="36"/>
      <c r="G785" s="42" t="n">
        <v>216.93</v>
      </c>
      <c r="H785" s="27"/>
    </row>
    <row r="786" customFormat="false" ht="22.5" hidden="false" customHeight="false" outlineLevel="0" collapsed="false">
      <c r="A786" s="31" t="s">
        <v>257</v>
      </c>
      <c r="B786" s="31" t="n">
        <v>91867</v>
      </c>
      <c r="C786" s="31" t="s">
        <v>258</v>
      </c>
      <c r="D786" s="32" t="s">
        <v>72</v>
      </c>
      <c r="E786" s="33"/>
      <c r="F786" s="34"/>
      <c r="G786" s="34"/>
      <c r="H786" s="27"/>
    </row>
    <row r="787" customFormat="false" ht="15" hidden="false" customHeight="false" outlineLevel="0" collapsed="false">
      <c r="A787" s="36"/>
      <c r="B787" s="37" t="s">
        <v>906</v>
      </c>
      <c r="C787" s="37" t="s">
        <v>907</v>
      </c>
      <c r="D787" s="38" t="s">
        <v>72</v>
      </c>
      <c r="E787" s="39" t="n">
        <v>1.017</v>
      </c>
      <c r="F787" s="40" t="n">
        <v>3.94</v>
      </c>
      <c r="G787" s="40" t="n">
        <v>4.01</v>
      </c>
      <c r="H787" s="27"/>
    </row>
    <row r="788" customFormat="false" ht="15" hidden="false" customHeight="false" outlineLevel="0" collapsed="false">
      <c r="A788" s="36"/>
      <c r="B788" s="37" t="s">
        <v>628</v>
      </c>
      <c r="C788" s="37" t="s">
        <v>629</v>
      </c>
      <c r="D788" s="38" t="s">
        <v>137</v>
      </c>
      <c r="E788" s="39" t="n">
        <v>0.0018</v>
      </c>
      <c r="F788" s="40" t="n">
        <v>28.93</v>
      </c>
      <c r="G788" s="40" t="n">
        <v>0.05</v>
      </c>
      <c r="H788" s="27"/>
    </row>
    <row r="789" customFormat="false" ht="15" hidden="false" customHeight="false" outlineLevel="0" collapsed="false">
      <c r="A789" s="36"/>
      <c r="B789" s="37" t="s">
        <v>836</v>
      </c>
      <c r="C789" s="37" t="s">
        <v>837</v>
      </c>
      <c r="D789" s="38" t="s">
        <v>316</v>
      </c>
      <c r="E789" s="39" t="n">
        <v>0.102</v>
      </c>
      <c r="F789" s="40" t="n">
        <v>17.65</v>
      </c>
      <c r="G789" s="40" t="n">
        <v>1.8</v>
      </c>
      <c r="H789" s="27"/>
    </row>
    <row r="790" customFormat="false" ht="15" hidden="false" customHeight="false" outlineLevel="0" collapsed="false">
      <c r="A790" s="36"/>
      <c r="B790" s="37" t="s">
        <v>591</v>
      </c>
      <c r="C790" s="37" t="s">
        <v>592</v>
      </c>
      <c r="D790" s="38" t="s">
        <v>316</v>
      </c>
      <c r="E790" s="39" t="n">
        <v>0.102</v>
      </c>
      <c r="F790" s="40" t="n">
        <v>22.3</v>
      </c>
      <c r="G790" s="40" t="n">
        <v>2.27</v>
      </c>
      <c r="H790" s="27"/>
    </row>
    <row r="791" customFormat="false" ht="15" hidden="false" customHeight="false" outlineLevel="0" collapsed="false">
      <c r="A791" s="36"/>
      <c r="B791" s="36"/>
      <c r="C791" s="36"/>
      <c r="D791" s="36"/>
      <c r="E791" s="41"/>
      <c r="F791" s="36"/>
      <c r="G791" s="42" t="n">
        <v>8.13</v>
      </c>
      <c r="H791" s="27"/>
    </row>
    <row r="792" customFormat="false" ht="22.5" hidden="false" customHeight="false" outlineLevel="0" collapsed="false">
      <c r="A792" s="31" t="s">
        <v>259</v>
      </c>
      <c r="B792" s="31" t="s">
        <v>260</v>
      </c>
      <c r="C792" s="31" t="s">
        <v>261</v>
      </c>
      <c r="D792" s="32" t="s">
        <v>72</v>
      </c>
      <c r="E792" s="33"/>
      <c r="F792" s="34"/>
      <c r="G792" s="34"/>
      <c r="H792" s="27"/>
    </row>
    <row r="793" customFormat="false" ht="22.5" hidden="false" customHeight="false" outlineLevel="0" collapsed="false">
      <c r="A793" s="36"/>
      <c r="B793" s="37" t="s">
        <v>908</v>
      </c>
      <c r="C793" s="37" t="s">
        <v>909</v>
      </c>
      <c r="D793" s="38" t="s">
        <v>72</v>
      </c>
      <c r="E793" s="39" t="n">
        <v>1.1</v>
      </c>
      <c r="F793" s="40" t="n">
        <v>6.76</v>
      </c>
      <c r="G793" s="40" t="n">
        <v>7.44</v>
      </c>
      <c r="H793" s="27"/>
    </row>
    <row r="794" customFormat="false" ht="15" hidden="false" customHeight="false" outlineLevel="0" collapsed="false">
      <c r="A794" s="36"/>
      <c r="B794" s="37" t="s">
        <v>836</v>
      </c>
      <c r="C794" s="37" t="s">
        <v>837</v>
      </c>
      <c r="D794" s="38" t="s">
        <v>316</v>
      </c>
      <c r="E794" s="39" t="n">
        <v>0.0337</v>
      </c>
      <c r="F794" s="40" t="n">
        <v>17.65</v>
      </c>
      <c r="G794" s="40" t="n">
        <v>0.59</v>
      </c>
      <c r="H794" s="27"/>
    </row>
    <row r="795" customFormat="false" ht="15" hidden="false" customHeight="false" outlineLevel="0" collapsed="false">
      <c r="A795" s="36"/>
      <c r="B795" s="37" t="s">
        <v>591</v>
      </c>
      <c r="C795" s="37" t="s">
        <v>592</v>
      </c>
      <c r="D795" s="38" t="s">
        <v>316</v>
      </c>
      <c r="E795" s="39" t="n">
        <v>0.0337</v>
      </c>
      <c r="F795" s="40" t="n">
        <v>22.3</v>
      </c>
      <c r="G795" s="40" t="n">
        <v>0.75</v>
      </c>
      <c r="H795" s="27"/>
    </row>
    <row r="796" customFormat="false" ht="15" hidden="false" customHeight="false" outlineLevel="0" collapsed="false">
      <c r="A796" s="36"/>
      <c r="B796" s="36"/>
      <c r="C796" s="36"/>
      <c r="D796" s="36"/>
      <c r="E796" s="41"/>
      <c r="F796" s="36"/>
      <c r="G796" s="42" t="n">
        <v>8.78</v>
      </c>
      <c r="H796" s="27"/>
    </row>
    <row r="797" customFormat="false" ht="15" hidden="false" customHeight="false" outlineLevel="0" collapsed="false">
      <c r="A797" s="31" t="s">
        <v>263</v>
      </c>
      <c r="B797" s="31" t="n">
        <v>88484</v>
      </c>
      <c r="C797" s="31" t="s">
        <v>264</v>
      </c>
      <c r="D797" s="32" t="s">
        <v>49</v>
      </c>
      <c r="E797" s="33"/>
      <c r="F797" s="34"/>
      <c r="G797" s="34"/>
      <c r="H797" s="35"/>
    </row>
    <row r="798" customFormat="false" ht="15" hidden="false" customHeight="false" outlineLevel="0" collapsed="false">
      <c r="A798" s="36"/>
      <c r="B798" s="37" t="s">
        <v>910</v>
      </c>
      <c r="C798" s="37" t="s">
        <v>911</v>
      </c>
      <c r="D798" s="38" t="s">
        <v>617</v>
      </c>
      <c r="E798" s="39" t="n">
        <v>0.16</v>
      </c>
      <c r="F798" s="40" t="n">
        <v>8.03</v>
      </c>
      <c r="G798" s="40" t="n">
        <v>1.28</v>
      </c>
      <c r="H798" s="27"/>
    </row>
    <row r="799" customFormat="false" ht="15" hidden="false" customHeight="false" outlineLevel="0" collapsed="false">
      <c r="A799" s="36"/>
      <c r="B799" s="37" t="s">
        <v>912</v>
      </c>
      <c r="C799" s="37" t="s">
        <v>913</v>
      </c>
      <c r="D799" s="38" t="s">
        <v>316</v>
      </c>
      <c r="E799" s="39" t="n">
        <v>0.051</v>
      </c>
      <c r="F799" s="40" t="n">
        <v>23.11</v>
      </c>
      <c r="G799" s="40" t="n">
        <v>1.18</v>
      </c>
      <c r="H799" s="27"/>
    </row>
    <row r="800" customFormat="false" ht="15" hidden="false" customHeight="false" outlineLevel="0" collapsed="false">
      <c r="A800" s="36"/>
      <c r="B800" s="37" t="s">
        <v>348</v>
      </c>
      <c r="C800" s="37" t="s">
        <v>349</v>
      </c>
      <c r="D800" s="38" t="s">
        <v>316</v>
      </c>
      <c r="E800" s="39" t="n">
        <v>0.019</v>
      </c>
      <c r="F800" s="40" t="n">
        <v>17.36</v>
      </c>
      <c r="G800" s="40" t="n">
        <v>0.33</v>
      </c>
      <c r="H800" s="27"/>
    </row>
    <row r="801" customFormat="false" ht="15" hidden="false" customHeight="false" outlineLevel="0" collapsed="false">
      <c r="A801" s="36"/>
      <c r="B801" s="36"/>
      <c r="C801" s="36"/>
      <c r="D801" s="36"/>
      <c r="E801" s="41"/>
      <c r="F801" s="36"/>
      <c r="G801" s="42" t="n">
        <v>2.79</v>
      </c>
      <c r="H801" s="27"/>
    </row>
    <row r="802" customFormat="false" ht="15" hidden="false" customHeight="false" outlineLevel="0" collapsed="false">
      <c r="A802" s="31" t="s">
        <v>265</v>
      </c>
      <c r="B802" s="31" t="n">
        <v>88496</v>
      </c>
      <c r="C802" s="31" t="s">
        <v>266</v>
      </c>
      <c r="D802" s="32" t="s">
        <v>49</v>
      </c>
      <c r="E802" s="33"/>
      <c r="F802" s="34"/>
      <c r="G802" s="34"/>
      <c r="H802" s="27"/>
    </row>
    <row r="803" customFormat="false" ht="15" hidden="false" customHeight="false" outlineLevel="0" collapsed="false">
      <c r="A803" s="36"/>
      <c r="B803" s="37" t="s">
        <v>914</v>
      </c>
      <c r="C803" s="37" t="s">
        <v>915</v>
      </c>
      <c r="D803" s="38" t="s">
        <v>21</v>
      </c>
      <c r="E803" s="39" t="n">
        <v>0.1</v>
      </c>
      <c r="F803" s="40" t="n">
        <v>0.93</v>
      </c>
      <c r="G803" s="40" t="n">
        <v>0.09</v>
      </c>
      <c r="H803" s="27"/>
    </row>
    <row r="804" customFormat="false" ht="15" hidden="false" customHeight="false" outlineLevel="0" collapsed="false">
      <c r="A804" s="36"/>
      <c r="B804" s="37" t="s">
        <v>916</v>
      </c>
      <c r="C804" s="37" t="s">
        <v>917</v>
      </c>
      <c r="D804" s="38" t="s">
        <v>137</v>
      </c>
      <c r="E804" s="39" t="n">
        <v>1.55502</v>
      </c>
      <c r="F804" s="40" t="n">
        <v>2.76</v>
      </c>
      <c r="G804" s="40" t="n">
        <v>4.29</v>
      </c>
      <c r="H804" s="27"/>
    </row>
    <row r="805" customFormat="false" ht="15" hidden="false" customHeight="false" outlineLevel="0" collapsed="false">
      <c r="A805" s="36"/>
      <c r="B805" s="37" t="s">
        <v>912</v>
      </c>
      <c r="C805" s="37" t="s">
        <v>913</v>
      </c>
      <c r="D805" s="38" t="s">
        <v>316</v>
      </c>
      <c r="E805" s="39" t="n">
        <v>0.672</v>
      </c>
      <c r="F805" s="40" t="n">
        <v>23.11</v>
      </c>
      <c r="G805" s="40" t="n">
        <v>15.53</v>
      </c>
      <c r="H805" s="27"/>
    </row>
    <row r="806" customFormat="false" ht="15" hidden="false" customHeight="false" outlineLevel="0" collapsed="false">
      <c r="A806" s="36"/>
      <c r="B806" s="37" t="s">
        <v>348</v>
      </c>
      <c r="C806" s="37" t="s">
        <v>349</v>
      </c>
      <c r="D806" s="38" t="s">
        <v>316</v>
      </c>
      <c r="E806" s="39" t="n">
        <v>0.247</v>
      </c>
      <c r="F806" s="40" t="n">
        <v>17.36</v>
      </c>
      <c r="G806" s="40" t="n">
        <v>4.29</v>
      </c>
      <c r="H806" s="27"/>
    </row>
    <row r="807" customFormat="false" ht="15" hidden="false" customHeight="false" outlineLevel="0" collapsed="false">
      <c r="A807" s="36"/>
      <c r="B807" s="36"/>
      <c r="C807" s="36"/>
      <c r="D807" s="36"/>
      <c r="E807" s="41"/>
      <c r="F807" s="36"/>
      <c r="G807" s="42" t="n">
        <v>24.2</v>
      </c>
      <c r="H807" s="27"/>
    </row>
    <row r="808" customFormat="false" ht="15" hidden="false" customHeight="false" outlineLevel="0" collapsed="false">
      <c r="A808" s="31" t="s">
        <v>267</v>
      </c>
      <c r="B808" s="31" t="n">
        <v>88495</v>
      </c>
      <c r="C808" s="31" t="s">
        <v>268</v>
      </c>
      <c r="D808" s="32" t="s">
        <v>49</v>
      </c>
      <c r="E808" s="33"/>
      <c r="F808" s="34"/>
      <c r="G808" s="34"/>
      <c r="H808" s="27"/>
    </row>
    <row r="809" customFormat="false" ht="15" hidden="false" customHeight="false" outlineLevel="0" collapsed="false">
      <c r="A809" s="36"/>
      <c r="B809" s="37" t="s">
        <v>914</v>
      </c>
      <c r="C809" s="37" t="s">
        <v>915</v>
      </c>
      <c r="D809" s="38" t="s">
        <v>21</v>
      </c>
      <c r="E809" s="39" t="n">
        <v>0.06</v>
      </c>
      <c r="F809" s="40" t="n">
        <v>0.93</v>
      </c>
      <c r="G809" s="40" t="n">
        <v>0.06</v>
      </c>
      <c r="H809" s="27"/>
    </row>
    <row r="810" customFormat="false" ht="15" hidden="false" customHeight="false" outlineLevel="0" collapsed="false">
      <c r="A810" s="36"/>
      <c r="B810" s="37" t="s">
        <v>916</v>
      </c>
      <c r="C810" s="37" t="s">
        <v>917</v>
      </c>
      <c r="D810" s="38" t="s">
        <v>137</v>
      </c>
      <c r="E810" s="39" t="n">
        <v>1.04304</v>
      </c>
      <c r="F810" s="40" t="n">
        <v>2.76</v>
      </c>
      <c r="G810" s="40" t="n">
        <v>2.88</v>
      </c>
      <c r="H810" s="27"/>
    </row>
    <row r="811" customFormat="false" ht="15" hidden="false" customHeight="false" outlineLevel="0" collapsed="false">
      <c r="A811" s="36"/>
      <c r="B811" s="37" t="s">
        <v>912</v>
      </c>
      <c r="C811" s="37" t="s">
        <v>913</v>
      </c>
      <c r="D811" s="38" t="s">
        <v>316</v>
      </c>
      <c r="E811" s="39" t="n">
        <v>0.234</v>
      </c>
      <c r="F811" s="40" t="n">
        <v>23.11</v>
      </c>
      <c r="G811" s="40" t="n">
        <v>5.41</v>
      </c>
      <c r="H811" s="27"/>
    </row>
    <row r="812" customFormat="false" ht="15" hidden="false" customHeight="false" outlineLevel="0" collapsed="false">
      <c r="A812" s="36"/>
      <c r="B812" s="37" t="s">
        <v>348</v>
      </c>
      <c r="C812" s="37" t="s">
        <v>349</v>
      </c>
      <c r="D812" s="38" t="s">
        <v>316</v>
      </c>
      <c r="E812" s="39" t="n">
        <v>0.086</v>
      </c>
      <c r="F812" s="40" t="n">
        <v>17.36</v>
      </c>
      <c r="G812" s="40" t="n">
        <v>1.49</v>
      </c>
      <c r="H812" s="27"/>
    </row>
    <row r="813" customFormat="false" ht="15" hidden="false" customHeight="false" outlineLevel="0" collapsed="false">
      <c r="A813" s="36"/>
      <c r="B813" s="36"/>
      <c r="C813" s="36"/>
      <c r="D813" s="36"/>
      <c r="E813" s="41"/>
      <c r="F813" s="36"/>
      <c r="G813" s="42" t="n">
        <v>9.84</v>
      </c>
      <c r="H813" s="27"/>
    </row>
    <row r="814" customFormat="false" ht="22.5" hidden="false" customHeight="false" outlineLevel="0" collapsed="false">
      <c r="A814" s="31" t="s">
        <v>269</v>
      </c>
      <c r="B814" s="31" t="n">
        <v>96130</v>
      </c>
      <c r="C814" s="31" t="s">
        <v>270</v>
      </c>
      <c r="D814" s="32" t="s">
        <v>49</v>
      </c>
      <c r="E814" s="33"/>
      <c r="F814" s="34"/>
      <c r="G814" s="34"/>
      <c r="H814" s="27"/>
    </row>
    <row r="815" customFormat="false" ht="15" hidden="false" customHeight="false" outlineLevel="0" collapsed="false">
      <c r="A815" s="36"/>
      <c r="B815" s="37" t="s">
        <v>914</v>
      </c>
      <c r="C815" s="37" t="s">
        <v>915</v>
      </c>
      <c r="D815" s="38" t="s">
        <v>21</v>
      </c>
      <c r="E815" s="39" t="n">
        <v>0.06</v>
      </c>
      <c r="F815" s="40" t="n">
        <v>0.93</v>
      </c>
      <c r="G815" s="40" t="n">
        <v>0.06</v>
      </c>
      <c r="H815" s="27"/>
    </row>
    <row r="816" customFormat="false" ht="15" hidden="false" customHeight="false" outlineLevel="0" collapsed="false">
      <c r="A816" s="36"/>
      <c r="B816" s="37" t="s">
        <v>918</v>
      </c>
      <c r="C816" s="37" t="s">
        <v>919</v>
      </c>
      <c r="D816" s="38" t="s">
        <v>137</v>
      </c>
      <c r="E816" s="39" t="n">
        <v>1.04304</v>
      </c>
      <c r="F816" s="40" t="n">
        <v>4.96</v>
      </c>
      <c r="G816" s="40" t="n">
        <v>5.17</v>
      </c>
      <c r="H816" s="27"/>
    </row>
    <row r="817" customFormat="false" ht="15" hidden="false" customHeight="false" outlineLevel="0" collapsed="false">
      <c r="A817" s="36"/>
      <c r="B817" s="37" t="s">
        <v>912</v>
      </c>
      <c r="C817" s="37" t="s">
        <v>913</v>
      </c>
      <c r="D817" s="38" t="s">
        <v>316</v>
      </c>
      <c r="E817" s="39" t="n">
        <v>0.429</v>
      </c>
      <c r="F817" s="40" t="n">
        <v>23.11</v>
      </c>
      <c r="G817" s="40" t="n">
        <v>9.91</v>
      </c>
      <c r="H817" s="27"/>
    </row>
    <row r="818" customFormat="false" ht="15" hidden="false" customHeight="false" outlineLevel="0" collapsed="false">
      <c r="A818" s="36"/>
      <c r="B818" s="37" t="s">
        <v>348</v>
      </c>
      <c r="C818" s="37" t="s">
        <v>349</v>
      </c>
      <c r="D818" s="38" t="s">
        <v>316</v>
      </c>
      <c r="E818" s="39" t="n">
        <v>0.107</v>
      </c>
      <c r="F818" s="40" t="n">
        <v>17.36</v>
      </c>
      <c r="G818" s="40" t="n">
        <v>1.86</v>
      </c>
      <c r="H818" s="27"/>
    </row>
    <row r="819" customFormat="false" ht="15" hidden="false" customHeight="false" outlineLevel="0" collapsed="false">
      <c r="A819" s="36"/>
      <c r="B819" s="36"/>
      <c r="C819" s="36"/>
      <c r="D819" s="36"/>
      <c r="E819" s="41"/>
      <c r="F819" s="36"/>
      <c r="G819" s="42" t="n">
        <v>17</v>
      </c>
      <c r="H819" s="27"/>
    </row>
    <row r="820" customFormat="false" ht="22.5" hidden="false" customHeight="false" outlineLevel="0" collapsed="false">
      <c r="A820" s="31" t="s">
        <v>271</v>
      </c>
      <c r="B820" s="31" t="n">
        <v>88488</v>
      </c>
      <c r="C820" s="31" t="s">
        <v>272</v>
      </c>
      <c r="D820" s="32" t="s">
        <v>49</v>
      </c>
      <c r="E820" s="33"/>
      <c r="F820" s="34"/>
      <c r="G820" s="34"/>
      <c r="H820" s="27"/>
    </row>
    <row r="821" customFormat="false" ht="15" hidden="false" customHeight="false" outlineLevel="0" collapsed="false">
      <c r="A821" s="36"/>
      <c r="B821" s="37" t="s">
        <v>920</v>
      </c>
      <c r="C821" s="37" t="s">
        <v>921</v>
      </c>
      <c r="D821" s="38" t="s">
        <v>617</v>
      </c>
      <c r="E821" s="39" t="n">
        <v>0.33</v>
      </c>
      <c r="F821" s="40" t="n">
        <v>22.85</v>
      </c>
      <c r="G821" s="40" t="n">
        <v>7.54</v>
      </c>
      <c r="H821" s="27"/>
    </row>
    <row r="822" customFormat="false" ht="15" hidden="false" customHeight="false" outlineLevel="0" collapsed="false">
      <c r="A822" s="36"/>
      <c r="B822" s="37" t="s">
        <v>912</v>
      </c>
      <c r="C822" s="37" t="s">
        <v>913</v>
      </c>
      <c r="D822" s="38" t="s">
        <v>316</v>
      </c>
      <c r="E822" s="39" t="n">
        <v>0.244</v>
      </c>
      <c r="F822" s="40" t="n">
        <v>23.11</v>
      </c>
      <c r="G822" s="40" t="n">
        <v>5.64</v>
      </c>
      <c r="H822" s="27"/>
    </row>
    <row r="823" customFormat="false" ht="15" hidden="false" customHeight="false" outlineLevel="0" collapsed="false">
      <c r="A823" s="36"/>
      <c r="B823" s="37" t="s">
        <v>348</v>
      </c>
      <c r="C823" s="37" t="s">
        <v>349</v>
      </c>
      <c r="D823" s="38" t="s">
        <v>316</v>
      </c>
      <c r="E823" s="39" t="n">
        <v>0.089</v>
      </c>
      <c r="F823" s="40" t="n">
        <v>17.36</v>
      </c>
      <c r="G823" s="40" t="n">
        <v>1.55</v>
      </c>
      <c r="H823" s="27"/>
    </row>
    <row r="824" customFormat="false" ht="15" hidden="false" customHeight="false" outlineLevel="0" collapsed="false">
      <c r="A824" s="36"/>
      <c r="B824" s="36"/>
      <c r="C824" s="36"/>
      <c r="D824" s="36"/>
      <c r="E824" s="41"/>
      <c r="F824" s="36"/>
      <c r="G824" s="42" t="n">
        <v>14.73</v>
      </c>
      <c r="H824" s="27"/>
    </row>
    <row r="825" customFormat="false" ht="22.5" hidden="false" customHeight="false" outlineLevel="0" collapsed="false">
      <c r="A825" s="31" t="s">
        <v>273</v>
      </c>
      <c r="B825" s="31" t="n">
        <v>88489</v>
      </c>
      <c r="C825" s="31" t="s">
        <v>274</v>
      </c>
      <c r="D825" s="32" t="s">
        <v>49</v>
      </c>
      <c r="E825" s="33"/>
      <c r="F825" s="34"/>
      <c r="G825" s="34"/>
      <c r="H825" s="27"/>
    </row>
    <row r="826" customFormat="false" ht="15" hidden="false" customHeight="false" outlineLevel="0" collapsed="false">
      <c r="A826" s="36"/>
      <c r="B826" s="37" t="s">
        <v>920</v>
      </c>
      <c r="C826" s="37" t="s">
        <v>921</v>
      </c>
      <c r="D826" s="38" t="s">
        <v>617</v>
      </c>
      <c r="E826" s="39" t="n">
        <v>0.33</v>
      </c>
      <c r="F826" s="40" t="n">
        <v>22.85</v>
      </c>
      <c r="G826" s="40" t="n">
        <v>7.54</v>
      </c>
      <c r="H826" s="27"/>
    </row>
    <row r="827" customFormat="false" ht="15" hidden="false" customHeight="false" outlineLevel="0" collapsed="false">
      <c r="A827" s="36"/>
      <c r="B827" s="37" t="s">
        <v>912</v>
      </c>
      <c r="C827" s="37" t="s">
        <v>913</v>
      </c>
      <c r="D827" s="38" t="s">
        <v>316</v>
      </c>
      <c r="E827" s="39" t="n">
        <v>0.187</v>
      </c>
      <c r="F827" s="40" t="n">
        <v>23.11</v>
      </c>
      <c r="G827" s="40" t="n">
        <v>4.32</v>
      </c>
      <c r="H827" s="27"/>
    </row>
    <row r="828" customFormat="false" ht="15" hidden="false" customHeight="false" outlineLevel="0" collapsed="false">
      <c r="A828" s="36"/>
      <c r="B828" s="37" t="s">
        <v>348</v>
      </c>
      <c r="C828" s="37" t="s">
        <v>349</v>
      </c>
      <c r="D828" s="38" t="s">
        <v>316</v>
      </c>
      <c r="E828" s="39" t="n">
        <v>0.069</v>
      </c>
      <c r="F828" s="40" t="n">
        <v>17.36</v>
      </c>
      <c r="G828" s="40" t="n">
        <v>1.2</v>
      </c>
      <c r="H828" s="27"/>
    </row>
    <row r="829" customFormat="false" ht="15" hidden="false" customHeight="false" outlineLevel="0" collapsed="false">
      <c r="A829" s="36"/>
      <c r="B829" s="36"/>
      <c r="C829" s="36"/>
      <c r="D829" s="36"/>
      <c r="E829" s="41"/>
      <c r="F829" s="36"/>
      <c r="G829" s="42" t="n">
        <v>13.06</v>
      </c>
      <c r="H829" s="27"/>
    </row>
    <row r="830" customFormat="false" ht="22.5" hidden="false" customHeight="false" outlineLevel="0" collapsed="false">
      <c r="A830" s="31" t="s">
        <v>275</v>
      </c>
      <c r="B830" s="31" t="n">
        <v>95626</v>
      </c>
      <c r="C830" s="31" t="s">
        <v>276</v>
      </c>
      <c r="D830" s="32" t="s">
        <v>49</v>
      </c>
      <c r="E830" s="33"/>
      <c r="F830" s="34"/>
      <c r="G830" s="34"/>
      <c r="H830" s="27"/>
    </row>
    <row r="831" customFormat="false" ht="15" hidden="false" customHeight="false" outlineLevel="0" collapsed="false">
      <c r="A831" s="36"/>
      <c r="B831" s="37" t="s">
        <v>920</v>
      </c>
      <c r="C831" s="37" t="s">
        <v>921</v>
      </c>
      <c r="D831" s="38" t="s">
        <v>617</v>
      </c>
      <c r="E831" s="39" t="n">
        <v>0.2</v>
      </c>
      <c r="F831" s="40" t="n">
        <v>22.85</v>
      </c>
      <c r="G831" s="40" t="n">
        <v>4.57</v>
      </c>
      <c r="H831" s="27"/>
    </row>
    <row r="832" customFormat="false" ht="15" hidden="false" customHeight="false" outlineLevel="0" collapsed="false">
      <c r="A832" s="36"/>
      <c r="B832" s="37" t="s">
        <v>912</v>
      </c>
      <c r="C832" s="37" t="s">
        <v>913</v>
      </c>
      <c r="D832" s="38" t="s">
        <v>316</v>
      </c>
      <c r="E832" s="39" t="n">
        <v>0.344</v>
      </c>
      <c r="F832" s="40" t="n">
        <v>23.11</v>
      </c>
      <c r="G832" s="40" t="n">
        <v>7.95</v>
      </c>
      <c r="H832" s="27"/>
    </row>
    <row r="833" customFormat="false" ht="15" hidden="false" customHeight="false" outlineLevel="0" collapsed="false">
      <c r="A833" s="36"/>
      <c r="B833" s="37" t="s">
        <v>348</v>
      </c>
      <c r="C833" s="37" t="s">
        <v>349</v>
      </c>
      <c r="D833" s="38" t="s">
        <v>316</v>
      </c>
      <c r="E833" s="39" t="n">
        <v>0.086</v>
      </c>
      <c r="F833" s="40" t="n">
        <v>17.36</v>
      </c>
      <c r="G833" s="40" t="n">
        <v>1.49</v>
      </c>
      <c r="H833" s="27"/>
    </row>
    <row r="834" customFormat="false" ht="15" hidden="false" customHeight="false" outlineLevel="0" collapsed="false">
      <c r="A834" s="36"/>
      <c r="B834" s="36"/>
      <c r="C834" s="36"/>
      <c r="D834" s="36"/>
      <c r="E834" s="41"/>
      <c r="F834" s="36"/>
      <c r="G834" s="42" t="n">
        <v>14.01</v>
      </c>
      <c r="H834" s="27"/>
    </row>
    <row r="835" customFormat="false" ht="33.75" hidden="false" customHeight="false" outlineLevel="0" collapsed="false">
      <c r="A835" s="31" t="s">
        <v>277</v>
      </c>
      <c r="B835" s="31" t="n">
        <v>100721</v>
      </c>
      <c r="C835" s="31" t="s">
        <v>278</v>
      </c>
      <c r="D835" s="32" t="s">
        <v>49</v>
      </c>
      <c r="E835" s="33"/>
      <c r="F835" s="34"/>
      <c r="G835" s="34"/>
      <c r="H835" s="27"/>
    </row>
    <row r="836" customFormat="false" ht="15" hidden="false" customHeight="false" outlineLevel="0" collapsed="false">
      <c r="A836" s="36"/>
      <c r="B836" s="37" t="s">
        <v>922</v>
      </c>
      <c r="C836" s="37" t="s">
        <v>923</v>
      </c>
      <c r="D836" s="38" t="s">
        <v>617</v>
      </c>
      <c r="E836" s="39" t="n">
        <v>0.0619</v>
      </c>
      <c r="F836" s="40" t="n">
        <v>15.59</v>
      </c>
      <c r="G836" s="40" t="n">
        <v>0.97</v>
      </c>
      <c r="H836" s="27"/>
    </row>
    <row r="837" customFormat="false" ht="15" hidden="false" customHeight="false" outlineLevel="0" collapsed="false">
      <c r="A837" s="36"/>
      <c r="B837" s="37" t="s">
        <v>924</v>
      </c>
      <c r="C837" s="37" t="s">
        <v>925</v>
      </c>
      <c r="D837" s="38" t="s">
        <v>617</v>
      </c>
      <c r="E837" s="39" t="n">
        <v>0.207</v>
      </c>
      <c r="F837" s="40" t="n">
        <v>25.46</v>
      </c>
      <c r="G837" s="40" t="n">
        <v>5.27</v>
      </c>
      <c r="H837" s="27"/>
    </row>
    <row r="838" customFormat="false" ht="15" hidden="false" customHeight="false" outlineLevel="0" collapsed="false">
      <c r="A838" s="36"/>
      <c r="B838" s="37" t="s">
        <v>912</v>
      </c>
      <c r="C838" s="37" t="s">
        <v>913</v>
      </c>
      <c r="D838" s="38" t="s">
        <v>316</v>
      </c>
      <c r="E838" s="39" t="n">
        <v>0.5266</v>
      </c>
      <c r="F838" s="40" t="n">
        <v>23.11</v>
      </c>
      <c r="G838" s="40" t="n">
        <v>12.17</v>
      </c>
      <c r="H838" s="27"/>
    </row>
    <row r="839" customFormat="false" ht="15" hidden="false" customHeight="false" outlineLevel="0" collapsed="false">
      <c r="A839" s="36"/>
      <c r="B839" s="36"/>
      <c r="C839" s="36"/>
      <c r="D839" s="36"/>
      <c r="E839" s="41"/>
      <c r="F839" s="36"/>
      <c r="G839" s="42" t="n">
        <v>18.41</v>
      </c>
      <c r="H839" s="27"/>
    </row>
    <row r="840" customFormat="false" ht="33.75" hidden="false" customHeight="false" outlineLevel="0" collapsed="false">
      <c r="A840" s="31" t="s">
        <v>279</v>
      </c>
      <c r="B840" s="31" t="s">
        <v>280</v>
      </c>
      <c r="C840" s="31" t="s">
        <v>281</v>
      </c>
      <c r="D840" s="32" t="s">
        <v>65</v>
      </c>
      <c r="E840" s="33"/>
      <c r="F840" s="34"/>
      <c r="G840" s="34"/>
      <c r="H840" s="27"/>
    </row>
    <row r="841" customFormat="false" ht="15" hidden="false" customHeight="false" outlineLevel="0" collapsed="false">
      <c r="A841" s="36"/>
      <c r="B841" s="37" t="s">
        <v>922</v>
      </c>
      <c r="C841" s="37" t="s">
        <v>923</v>
      </c>
      <c r="D841" s="38" t="s">
        <v>617</v>
      </c>
      <c r="E841" s="39" t="n">
        <v>0.011</v>
      </c>
      <c r="F841" s="40" t="n">
        <v>15.59</v>
      </c>
      <c r="G841" s="40" t="n">
        <v>0.17</v>
      </c>
      <c r="H841" s="27"/>
    </row>
    <row r="842" customFormat="false" ht="22.5" hidden="false" customHeight="false" outlineLevel="0" collapsed="false">
      <c r="A842" s="36"/>
      <c r="B842" s="37" t="s">
        <v>926</v>
      </c>
      <c r="C842" s="37" t="s">
        <v>927</v>
      </c>
      <c r="D842" s="38" t="s">
        <v>617</v>
      </c>
      <c r="E842" s="39" t="n">
        <v>0.1098</v>
      </c>
      <c r="F842" s="40" t="n">
        <v>23.5</v>
      </c>
      <c r="G842" s="40" t="n">
        <v>2.58</v>
      </c>
      <c r="H842" s="27"/>
    </row>
    <row r="843" customFormat="false" ht="15" hidden="false" customHeight="false" outlineLevel="0" collapsed="false">
      <c r="A843" s="36"/>
      <c r="B843" s="37" t="s">
        <v>912</v>
      </c>
      <c r="C843" s="37" t="s">
        <v>913</v>
      </c>
      <c r="D843" s="38" t="s">
        <v>316</v>
      </c>
      <c r="E843" s="39" t="n">
        <v>0.6779</v>
      </c>
      <c r="F843" s="40" t="n">
        <v>23.11</v>
      </c>
      <c r="G843" s="40" t="n">
        <v>15.67</v>
      </c>
      <c r="H843" s="27"/>
    </row>
    <row r="844" customFormat="false" ht="15" hidden="false" customHeight="false" outlineLevel="0" collapsed="false">
      <c r="A844" s="36"/>
      <c r="B844" s="36"/>
      <c r="C844" s="36"/>
      <c r="D844" s="36"/>
      <c r="E844" s="41"/>
      <c r="F844" s="36"/>
      <c r="G844" s="42" t="n">
        <v>18.42</v>
      </c>
      <c r="H844" s="27"/>
    </row>
    <row r="845" customFormat="false" ht="33.75" hidden="false" customHeight="false" outlineLevel="0" collapsed="false">
      <c r="A845" s="31" t="s">
        <v>282</v>
      </c>
      <c r="B845" s="31" t="n">
        <v>100725</v>
      </c>
      <c r="C845" s="31" t="s">
        <v>283</v>
      </c>
      <c r="D845" s="32" t="s">
        <v>49</v>
      </c>
      <c r="E845" s="33"/>
      <c r="F845" s="34"/>
      <c r="G845" s="34"/>
      <c r="H845" s="27"/>
    </row>
    <row r="846" customFormat="false" ht="15" hidden="false" customHeight="false" outlineLevel="0" collapsed="false">
      <c r="A846" s="36"/>
      <c r="B846" s="37" t="s">
        <v>922</v>
      </c>
      <c r="C846" s="37" t="s">
        <v>923</v>
      </c>
      <c r="D846" s="38" t="s">
        <v>617</v>
      </c>
      <c r="E846" s="39" t="n">
        <v>0.0624</v>
      </c>
      <c r="F846" s="40" t="n">
        <v>15.59</v>
      </c>
      <c r="G846" s="40" t="n">
        <v>0.97</v>
      </c>
      <c r="H846" s="27"/>
    </row>
    <row r="847" customFormat="false" ht="22.5" hidden="false" customHeight="false" outlineLevel="0" collapsed="false">
      <c r="A847" s="36"/>
      <c r="B847" s="37" t="s">
        <v>928</v>
      </c>
      <c r="C847" s="37" t="s">
        <v>929</v>
      </c>
      <c r="D847" s="38" t="s">
        <v>617</v>
      </c>
      <c r="E847" s="39" t="n">
        <v>0.2078</v>
      </c>
      <c r="F847" s="40" t="n">
        <v>26.12</v>
      </c>
      <c r="G847" s="40" t="n">
        <v>5.43</v>
      </c>
      <c r="H847" s="27"/>
    </row>
    <row r="848" customFormat="false" ht="15" hidden="false" customHeight="false" outlineLevel="0" collapsed="false">
      <c r="A848" s="36"/>
      <c r="B848" s="37" t="s">
        <v>912</v>
      </c>
      <c r="C848" s="37" t="s">
        <v>913</v>
      </c>
      <c r="D848" s="38" t="s">
        <v>316</v>
      </c>
      <c r="E848" s="39" t="n">
        <v>0.5266</v>
      </c>
      <c r="F848" s="40" t="n">
        <v>23.11</v>
      </c>
      <c r="G848" s="40" t="n">
        <v>12.17</v>
      </c>
      <c r="H848" s="27"/>
    </row>
    <row r="849" customFormat="false" ht="15" hidden="false" customHeight="false" outlineLevel="0" collapsed="false">
      <c r="A849" s="36"/>
      <c r="B849" s="36"/>
      <c r="C849" s="36"/>
      <c r="D849" s="36"/>
      <c r="E849" s="41"/>
      <c r="F849" s="36"/>
      <c r="G849" s="42" t="n">
        <v>18.57</v>
      </c>
      <c r="H849" s="27"/>
    </row>
    <row r="850" customFormat="false" ht="22.5" hidden="false" customHeight="false" outlineLevel="0" collapsed="false">
      <c r="A850" s="31" t="s">
        <v>284</v>
      </c>
      <c r="B850" s="31" t="n">
        <v>102492</v>
      </c>
      <c r="C850" s="31" t="s">
        <v>285</v>
      </c>
      <c r="D850" s="32" t="s">
        <v>49</v>
      </c>
      <c r="E850" s="33"/>
      <c r="F850" s="34"/>
      <c r="G850" s="34"/>
      <c r="H850" s="27"/>
    </row>
    <row r="851" customFormat="false" ht="15" hidden="false" customHeight="false" outlineLevel="0" collapsed="false">
      <c r="A851" s="36"/>
      <c r="B851" s="37" t="s">
        <v>910</v>
      </c>
      <c r="C851" s="37" t="s">
        <v>911</v>
      </c>
      <c r="D851" s="38" t="s">
        <v>617</v>
      </c>
      <c r="E851" s="39" t="n">
        <v>0.16</v>
      </c>
      <c r="F851" s="40" t="n">
        <v>8.03</v>
      </c>
      <c r="G851" s="40" t="n">
        <v>1.28</v>
      </c>
      <c r="H851" s="27"/>
    </row>
    <row r="852" customFormat="false" ht="15" hidden="false" customHeight="false" outlineLevel="0" collapsed="false">
      <c r="A852" s="36"/>
      <c r="B852" s="37" t="s">
        <v>930</v>
      </c>
      <c r="C852" s="37" t="s">
        <v>931</v>
      </c>
      <c r="D852" s="38" t="s">
        <v>617</v>
      </c>
      <c r="E852" s="39" t="n">
        <v>0.427</v>
      </c>
      <c r="F852" s="40" t="n">
        <v>15.32</v>
      </c>
      <c r="G852" s="40" t="n">
        <v>6.54</v>
      </c>
      <c r="H852" s="27"/>
    </row>
    <row r="853" customFormat="false" ht="15" hidden="false" customHeight="false" outlineLevel="0" collapsed="false">
      <c r="A853" s="36"/>
      <c r="B853" s="37" t="s">
        <v>932</v>
      </c>
      <c r="C853" s="37" t="s">
        <v>933</v>
      </c>
      <c r="D853" s="38" t="s">
        <v>21</v>
      </c>
      <c r="E853" s="39" t="n">
        <v>0.01</v>
      </c>
      <c r="F853" s="40" t="n">
        <v>7.4</v>
      </c>
      <c r="G853" s="40" t="n">
        <v>0.07</v>
      </c>
      <c r="H853" s="27"/>
    </row>
    <row r="854" customFormat="false" ht="15" hidden="false" customHeight="false" outlineLevel="0" collapsed="false">
      <c r="A854" s="36"/>
      <c r="B854" s="37" t="s">
        <v>912</v>
      </c>
      <c r="C854" s="37" t="s">
        <v>913</v>
      </c>
      <c r="D854" s="38" t="s">
        <v>316</v>
      </c>
      <c r="E854" s="39" t="n">
        <v>0.365</v>
      </c>
      <c r="F854" s="40" t="n">
        <v>23.11</v>
      </c>
      <c r="G854" s="40" t="n">
        <v>8.44</v>
      </c>
      <c r="H854" s="27"/>
    </row>
    <row r="855" customFormat="false" ht="15" hidden="false" customHeight="false" outlineLevel="0" collapsed="false">
      <c r="A855" s="36"/>
      <c r="B855" s="37" t="s">
        <v>348</v>
      </c>
      <c r="C855" s="37" t="s">
        <v>349</v>
      </c>
      <c r="D855" s="38" t="s">
        <v>316</v>
      </c>
      <c r="E855" s="39" t="n">
        <v>0.152</v>
      </c>
      <c r="F855" s="40" t="n">
        <v>17.36</v>
      </c>
      <c r="G855" s="40" t="n">
        <v>2.64</v>
      </c>
      <c r="H855" s="27"/>
    </row>
    <row r="856" customFormat="false" ht="15" hidden="false" customHeight="false" outlineLevel="0" collapsed="false">
      <c r="A856" s="36"/>
      <c r="B856" s="36"/>
      <c r="C856" s="36"/>
      <c r="D856" s="36"/>
      <c r="E856" s="41"/>
      <c r="F856" s="36"/>
      <c r="G856" s="42" t="n">
        <v>18.97</v>
      </c>
      <c r="H856" s="27"/>
    </row>
    <row r="857" customFormat="false" ht="22.5" hidden="false" customHeight="false" outlineLevel="0" collapsed="false">
      <c r="A857" s="31" t="s">
        <v>286</v>
      </c>
      <c r="B857" s="31" t="n">
        <v>102500</v>
      </c>
      <c r="C857" s="31" t="s">
        <v>287</v>
      </c>
      <c r="D857" s="32" t="s">
        <v>72</v>
      </c>
      <c r="E857" s="33"/>
      <c r="F857" s="34"/>
      <c r="G857" s="34"/>
      <c r="H857" s="27"/>
    </row>
    <row r="858" customFormat="false" ht="15" hidden="false" customHeight="false" outlineLevel="0" collapsed="false">
      <c r="A858" s="36"/>
      <c r="B858" s="37" t="s">
        <v>930</v>
      </c>
      <c r="C858" s="37" t="s">
        <v>931</v>
      </c>
      <c r="D858" s="38" t="s">
        <v>617</v>
      </c>
      <c r="E858" s="39" t="n">
        <v>0.043</v>
      </c>
      <c r="F858" s="40" t="n">
        <v>15.32</v>
      </c>
      <c r="G858" s="40" t="n">
        <v>0.66</v>
      </c>
      <c r="H858" s="27"/>
    </row>
    <row r="859" customFormat="false" ht="15" hidden="false" customHeight="false" outlineLevel="0" collapsed="false">
      <c r="A859" s="36"/>
      <c r="B859" s="37" t="s">
        <v>932</v>
      </c>
      <c r="C859" s="37" t="s">
        <v>933</v>
      </c>
      <c r="D859" s="38" t="s">
        <v>21</v>
      </c>
      <c r="E859" s="39" t="n">
        <v>0.04</v>
      </c>
      <c r="F859" s="40" t="n">
        <v>7.4</v>
      </c>
      <c r="G859" s="40" t="n">
        <v>0.3</v>
      </c>
      <c r="H859" s="27"/>
    </row>
    <row r="860" customFormat="false" ht="15" hidden="false" customHeight="false" outlineLevel="0" collapsed="false">
      <c r="A860" s="36"/>
      <c r="B860" s="37" t="s">
        <v>912</v>
      </c>
      <c r="C860" s="37" t="s">
        <v>913</v>
      </c>
      <c r="D860" s="38" t="s">
        <v>316</v>
      </c>
      <c r="E860" s="39" t="n">
        <v>0.083</v>
      </c>
      <c r="F860" s="40" t="n">
        <v>23.11</v>
      </c>
      <c r="G860" s="40" t="n">
        <v>1.92</v>
      </c>
      <c r="H860" s="27"/>
    </row>
    <row r="861" customFormat="false" ht="15" hidden="false" customHeight="false" outlineLevel="0" collapsed="false">
      <c r="A861" s="36"/>
      <c r="B861" s="37" t="s">
        <v>348</v>
      </c>
      <c r="C861" s="37" t="s">
        <v>349</v>
      </c>
      <c r="D861" s="38" t="s">
        <v>316</v>
      </c>
      <c r="E861" s="39" t="n">
        <v>0.035</v>
      </c>
      <c r="F861" s="40" t="n">
        <v>17.36</v>
      </c>
      <c r="G861" s="40" t="n">
        <v>0.61</v>
      </c>
      <c r="H861" s="27"/>
    </row>
    <row r="862" customFormat="false" ht="15" hidden="false" customHeight="false" outlineLevel="0" collapsed="false">
      <c r="A862" s="36"/>
      <c r="B862" s="36"/>
      <c r="C862" s="36"/>
      <c r="D862" s="36"/>
      <c r="E862" s="41"/>
      <c r="F862" s="36"/>
      <c r="G862" s="42" t="n">
        <v>3.49</v>
      </c>
      <c r="H862" s="27"/>
    </row>
    <row r="863" customFormat="false" ht="22.5" hidden="false" customHeight="false" outlineLevel="0" collapsed="false">
      <c r="A863" s="31" t="s">
        <v>288</v>
      </c>
      <c r="B863" s="31" t="s">
        <v>289</v>
      </c>
      <c r="C863" s="31" t="s">
        <v>290</v>
      </c>
      <c r="D863" s="32" t="s">
        <v>49</v>
      </c>
      <c r="E863" s="33"/>
      <c r="F863" s="34"/>
      <c r="G863" s="34"/>
      <c r="H863" s="27"/>
    </row>
    <row r="864" customFormat="false" ht="15" hidden="false" customHeight="false" outlineLevel="0" collapsed="false">
      <c r="A864" s="36"/>
      <c r="B864" s="37" t="s">
        <v>934</v>
      </c>
      <c r="C864" s="37" t="s">
        <v>935</v>
      </c>
      <c r="D864" s="38" t="s">
        <v>617</v>
      </c>
      <c r="E864" s="39" t="n">
        <v>0.0606</v>
      </c>
      <c r="F864" s="40" t="n">
        <v>35.53</v>
      </c>
      <c r="G864" s="40" t="n">
        <v>2.15</v>
      </c>
      <c r="H864" s="27"/>
    </row>
    <row r="865" customFormat="false" ht="15" hidden="false" customHeight="false" outlineLevel="0" collapsed="false">
      <c r="A865" s="36"/>
      <c r="B865" s="37" t="s">
        <v>936</v>
      </c>
      <c r="C865" s="37" t="s">
        <v>937</v>
      </c>
      <c r="D865" s="38" t="s">
        <v>617</v>
      </c>
      <c r="E865" s="39" t="n">
        <v>0.4039</v>
      </c>
      <c r="F865" s="40" t="n">
        <v>48.71</v>
      </c>
      <c r="G865" s="40" t="n">
        <v>19.67</v>
      </c>
      <c r="H865" s="27"/>
    </row>
    <row r="866" customFormat="false" ht="15" hidden="false" customHeight="false" outlineLevel="0" collapsed="false">
      <c r="A866" s="36"/>
      <c r="B866" s="37" t="s">
        <v>938</v>
      </c>
      <c r="C866" s="37" t="s">
        <v>939</v>
      </c>
      <c r="D866" s="38" t="s">
        <v>316</v>
      </c>
      <c r="E866" s="39" t="n">
        <v>0.4298</v>
      </c>
      <c r="F866" s="40" t="n">
        <v>23.11</v>
      </c>
      <c r="G866" s="40" t="n">
        <v>9.93</v>
      </c>
      <c r="H866" s="27"/>
    </row>
    <row r="867" customFormat="false" ht="15" hidden="false" customHeight="false" outlineLevel="0" collapsed="false">
      <c r="A867" s="36"/>
      <c r="B867" s="36"/>
      <c r="C867" s="36"/>
      <c r="D867" s="36"/>
      <c r="E867" s="41"/>
      <c r="F867" s="36"/>
      <c r="G867" s="42" t="n">
        <v>31.75</v>
      </c>
      <c r="H867" s="27"/>
    </row>
    <row r="868" customFormat="false" ht="15" hidden="false" customHeight="false" outlineLevel="0" collapsed="false">
      <c r="A868" s="31" t="s">
        <v>292</v>
      </c>
      <c r="B868" s="31" t="s">
        <v>293</v>
      </c>
      <c r="C868" s="31" t="s">
        <v>294</v>
      </c>
      <c r="D868" s="32" t="s">
        <v>26</v>
      </c>
      <c r="E868" s="33"/>
      <c r="F868" s="34"/>
      <c r="G868" s="34"/>
      <c r="H868" s="35"/>
    </row>
    <row r="869" customFormat="false" ht="33.75" hidden="false" customHeight="false" outlineLevel="0" collapsed="false">
      <c r="A869" s="36"/>
      <c r="B869" s="37" t="s">
        <v>323</v>
      </c>
      <c r="C869" s="37" t="s">
        <v>324</v>
      </c>
      <c r="D869" s="38" t="s">
        <v>316</v>
      </c>
      <c r="E869" s="39" t="n">
        <v>8</v>
      </c>
      <c r="F869" s="40" t="n">
        <v>128.7</v>
      </c>
      <c r="G869" s="40" t="n">
        <v>1029.6</v>
      </c>
      <c r="H869" s="27"/>
    </row>
    <row r="870" customFormat="false" ht="15" hidden="false" customHeight="false" outlineLevel="0" collapsed="false">
      <c r="A870" s="36"/>
      <c r="B870" s="36"/>
      <c r="C870" s="36"/>
      <c r="D870" s="36"/>
      <c r="E870" s="41"/>
      <c r="F870" s="36"/>
      <c r="G870" s="42" t="n">
        <v>1029.6</v>
      </c>
      <c r="H870" s="27"/>
    </row>
    <row r="871" customFormat="false" ht="15" hidden="false" customHeight="false" outlineLevel="0" collapsed="false">
      <c r="A871" s="31" t="s">
        <v>295</v>
      </c>
      <c r="B871" s="31" t="s">
        <v>296</v>
      </c>
      <c r="C871" s="31" t="s">
        <v>297</v>
      </c>
      <c r="D871" s="32" t="s">
        <v>91</v>
      </c>
      <c r="E871" s="33"/>
      <c r="F871" s="34"/>
      <c r="G871" s="34"/>
      <c r="H871" s="27"/>
    </row>
    <row r="872" customFormat="false" ht="15" hidden="false" customHeight="false" outlineLevel="0" collapsed="false">
      <c r="A872" s="36"/>
      <c r="B872" s="37" t="s">
        <v>348</v>
      </c>
      <c r="C872" s="37" t="s">
        <v>349</v>
      </c>
      <c r="D872" s="38" t="s">
        <v>316</v>
      </c>
      <c r="E872" s="39" t="n">
        <v>1</v>
      </c>
      <c r="F872" s="40" t="n">
        <v>17.36</v>
      </c>
      <c r="G872" s="40" t="n">
        <v>17.36</v>
      </c>
      <c r="H872" s="27"/>
    </row>
    <row r="873" customFormat="false" ht="15" hidden="false" customHeight="false" outlineLevel="0" collapsed="false">
      <c r="A873" s="36"/>
      <c r="B873" s="36"/>
      <c r="C873" s="36"/>
      <c r="D873" s="36"/>
      <c r="E873" s="41"/>
      <c r="F873" s="36"/>
      <c r="G873" s="42" t="n">
        <v>17.36</v>
      </c>
      <c r="H873" s="27"/>
    </row>
    <row r="874" customFormat="false" ht="15" hidden="false" customHeight="false" outlineLevel="0" collapsed="false">
      <c r="A874" s="31" t="s">
        <v>298</v>
      </c>
      <c r="B874" s="31" t="s">
        <v>299</v>
      </c>
      <c r="C874" s="31" t="s">
        <v>300</v>
      </c>
      <c r="D874" s="32" t="s">
        <v>26</v>
      </c>
      <c r="E874" s="33"/>
      <c r="F874" s="34"/>
      <c r="G874" s="34"/>
      <c r="H874" s="27"/>
    </row>
    <row r="875" customFormat="false" ht="22.5" hidden="false" customHeight="false" outlineLevel="0" collapsed="false">
      <c r="A875" s="36"/>
      <c r="B875" s="37" t="s">
        <v>940</v>
      </c>
      <c r="C875" s="37" t="s">
        <v>941</v>
      </c>
      <c r="D875" s="38" t="s">
        <v>26</v>
      </c>
      <c r="E875" s="39" t="n">
        <v>1</v>
      </c>
      <c r="F875" s="40" t="n">
        <v>280</v>
      </c>
      <c r="G875" s="40" t="n">
        <v>280</v>
      </c>
      <c r="H875" s="27"/>
    </row>
    <row r="876" customFormat="false" ht="15" hidden="false" customHeight="false" outlineLevel="0" collapsed="false">
      <c r="A876" s="36"/>
      <c r="B876" s="36"/>
      <c r="C876" s="36"/>
      <c r="D876" s="36"/>
      <c r="E876" s="41"/>
      <c r="F876" s="36"/>
      <c r="G876" s="42" t="n">
        <v>280</v>
      </c>
      <c r="H876" s="27"/>
    </row>
    <row r="877" customFormat="false" ht="15" hidden="false" customHeight="false" outlineLevel="0" collapsed="false">
      <c r="A877" s="31" t="s">
        <v>301</v>
      </c>
      <c r="B877" s="31" t="s">
        <v>302</v>
      </c>
      <c r="C877" s="31" t="s">
        <v>303</v>
      </c>
      <c r="D877" s="32" t="s">
        <v>58</v>
      </c>
      <c r="E877" s="33"/>
      <c r="F877" s="34"/>
      <c r="G877" s="34"/>
      <c r="H877" s="27"/>
    </row>
    <row r="878" customFormat="false" ht="22.5" hidden="false" customHeight="false" outlineLevel="0" collapsed="false">
      <c r="A878" s="36"/>
      <c r="B878" s="37" t="s">
        <v>942</v>
      </c>
      <c r="C878" s="37" t="s">
        <v>943</v>
      </c>
      <c r="D878" s="38" t="s">
        <v>58</v>
      </c>
      <c r="E878" s="39" t="n">
        <v>1</v>
      </c>
      <c r="F878" s="40" t="n">
        <v>40</v>
      </c>
      <c r="G878" s="40" t="n">
        <v>40</v>
      </c>
      <c r="H878" s="27"/>
    </row>
    <row r="879" customFormat="false" ht="15" hidden="false" customHeight="false" outlineLevel="0" collapsed="false">
      <c r="A879" s="36"/>
      <c r="B879" s="36"/>
      <c r="C879" s="36"/>
      <c r="D879" s="36"/>
      <c r="E879" s="41"/>
      <c r="F879" s="36"/>
      <c r="G879" s="42" t="n">
        <v>40</v>
      </c>
      <c r="H879" s="27"/>
    </row>
    <row r="880" customFormat="false" ht="22.5" hidden="false" customHeight="false" outlineLevel="0" collapsed="false">
      <c r="A880" s="31" t="s">
        <v>304</v>
      </c>
      <c r="B880" s="31" t="n">
        <v>99804</v>
      </c>
      <c r="C880" s="31" t="s">
        <v>305</v>
      </c>
      <c r="D880" s="32" t="s">
        <v>49</v>
      </c>
      <c r="E880" s="33"/>
      <c r="F880" s="34"/>
      <c r="G880" s="34"/>
      <c r="H880" s="27"/>
    </row>
    <row r="881" customFormat="false" ht="15" hidden="false" customHeight="false" outlineLevel="0" collapsed="false">
      <c r="A881" s="36"/>
      <c r="B881" s="37" t="s">
        <v>944</v>
      </c>
      <c r="C881" s="37" t="s">
        <v>945</v>
      </c>
      <c r="D881" s="38" t="s">
        <v>617</v>
      </c>
      <c r="E881" s="39" t="n">
        <v>0.006</v>
      </c>
      <c r="F881" s="40" t="n">
        <v>9.64</v>
      </c>
      <c r="G881" s="40" t="n">
        <v>0.06</v>
      </c>
      <c r="H881" s="27"/>
    </row>
    <row r="882" customFormat="false" ht="15" hidden="false" customHeight="false" outlineLevel="0" collapsed="false">
      <c r="A882" s="36"/>
      <c r="B882" s="37" t="s">
        <v>348</v>
      </c>
      <c r="C882" s="37" t="s">
        <v>349</v>
      </c>
      <c r="D882" s="38" t="s">
        <v>316</v>
      </c>
      <c r="E882" s="39" t="n">
        <v>0.248</v>
      </c>
      <c r="F882" s="40" t="n">
        <v>17.36</v>
      </c>
      <c r="G882" s="40" t="n">
        <v>4.31</v>
      </c>
      <c r="H882" s="27"/>
    </row>
    <row r="883" customFormat="false" ht="15" hidden="false" customHeight="false" outlineLevel="0" collapsed="false">
      <c r="A883" s="36"/>
      <c r="B883" s="36"/>
      <c r="C883" s="36"/>
      <c r="D883" s="36"/>
      <c r="E883" s="41"/>
      <c r="F883" s="36"/>
      <c r="G883" s="42" t="n">
        <v>4.37</v>
      </c>
      <c r="H883" s="27"/>
    </row>
    <row r="884" customFormat="false" ht="15" hidden="false" customHeight="false" outlineLevel="0" collapsed="false">
      <c r="A884" s="31" t="s">
        <v>306</v>
      </c>
      <c r="B884" s="31" t="n">
        <v>99814</v>
      </c>
      <c r="C884" s="31" t="s">
        <v>307</v>
      </c>
      <c r="D884" s="32" t="s">
        <v>49</v>
      </c>
      <c r="E884" s="33"/>
      <c r="F884" s="34"/>
      <c r="G884" s="34"/>
      <c r="H884" s="27"/>
    </row>
    <row r="885" customFormat="false" ht="15" hidden="false" customHeight="false" outlineLevel="0" collapsed="false">
      <c r="A885" s="36"/>
      <c r="B885" s="37" t="s">
        <v>348</v>
      </c>
      <c r="C885" s="37" t="s">
        <v>349</v>
      </c>
      <c r="D885" s="38" t="s">
        <v>316</v>
      </c>
      <c r="E885" s="39" t="n">
        <v>0.089</v>
      </c>
      <c r="F885" s="40" t="n">
        <v>17.36</v>
      </c>
      <c r="G885" s="40" t="n">
        <v>1.55</v>
      </c>
      <c r="H885" s="27"/>
    </row>
    <row r="886" customFormat="false" ht="22.5" hidden="false" customHeight="false" outlineLevel="0" collapsed="false">
      <c r="A886" s="36"/>
      <c r="B886" s="37" t="s">
        <v>946</v>
      </c>
      <c r="C886" s="37" t="s">
        <v>947</v>
      </c>
      <c r="D886" s="38" t="s">
        <v>362</v>
      </c>
      <c r="E886" s="39" t="n">
        <v>0.015</v>
      </c>
      <c r="F886" s="40" t="n">
        <v>3.81</v>
      </c>
      <c r="G886" s="40" t="n">
        <v>0.06</v>
      </c>
      <c r="H886" s="27"/>
    </row>
    <row r="887" customFormat="false" ht="15" hidden="false" customHeight="false" outlineLevel="0" collapsed="false">
      <c r="A887" s="36"/>
      <c r="B887" s="36"/>
      <c r="C887" s="36"/>
      <c r="D887" s="36"/>
      <c r="E887" s="41"/>
      <c r="F887" s="36"/>
      <c r="G887" s="42" t="n">
        <v>1.61</v>
      </c>
      <c r="H887" s="27"/>
    </row>
    <row r="888" customFormat="false" ht="15" hidden="false" customHeight="true" outlineLevel="0" collapsed="false">
      <c r="A888" s="43" t="s">
        <v>948</v>
      </c>
      <c r="B888" s="43"/>
      <c r="C888" s="43"/>
      <c r="D888" s="43"/>
      <c r="E888" s="43"/>
      <c r="F888" s="43"/>
      <c r="G888" s="44"/>
      <c r="H888" s="35"/>
    </row>
  </sheetData>
  <mergeCells count="6">
    <mergeCell ref="A1:D1"/>
    <mergeCell ref="E1:G4"/>
    <mergeCell ref="A2:D2"/>
    <mergeCell ref="A3:D3"/>
    <mergeCell ref="A4:D4"/>
    <mergeCell ref="A888:F888"/>
  </mergeCells>
  <printOptions headings="false" gridLines="false" gridLinesSet="true" horizontalCentered="false" verticalCentered="false"/>
  <pageMargins left="0.620138888888889" right="0.472222222222222" top="0.472222222222222" bottom="0.47222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2" manualBreakCount="12">
    <brk id="11" man="true" max="16383" min="0"/>
    <brk id="77" man="true" max="16383" min="0"/>
    <brk id="302" man="true" max="16383" min="0"/>
    <brk id="393" man="true" max="16383" min="0"/>
    <brk id="431" man="true" max="16383" min="0"/>
    <brk id="473" man="true" max="16383" min="0"/>
    <brk id="560" man="true" max="16383" min="0"/>
    <brk id="600" man="true" max="16383" min="0"/>
    <brk id="624" man="true" max="16383" min="0"/>
    <brk id="681" man="true" max="16383" min="0"/>
    <brk id="796" man="true" max="16383" min="0"/>
    <brk id="867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6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5" zeroHeight="false" outlineLevelRow="0" outlineLevelCol="0"/>
  <cols>
    <col collapsed="false" customWidth="true" hidden="false" outlineLevel="0" max="1" min="1" style="45" width="4.9"/>
    <col collapsed="false" customWidth="true" hidden="false" outlineLevel="0" max="2" min="2" style="46" width="27.5"/>
    <col collapsed="false" customWidth="true" hidden="false" outlineLevel="0" max="3" min="3" style="47" width="9.3"/>
    <col collapsed="false" customWidth="true" hidden="false" outlineLevel="0" max="12" min="4" style="47" width="4.5"/>
    <col collapsed="false" customWidth="true" hidden="false" outlineLevel="0" max="13" min="13" style="47" width="4"/>
    <col collapsed="false" customWidth="true" hidden="false" outlineLevel="0" max="14" min="14" style="45" width="12.5"/>
    <col collapsed="false" customWidth="true" hidden="false" outlineLevel="0" max="15" min="15" style="45" width="13"/>
    <col collapsed="false" customWidth="true" hidden="false" outlineLevel="0" max="16" min="16" style="45" width="2.2"/>
    <col collapsed="false" customWidth="true" hidden="false" outlineLevel="0" max="17" min="17" style="45" width="9.2"/>
    <col collapsed="false" customWidth="true" hidden="false" outlineLevel="0" max="18" min="18" style="45" width="8.5"/>
    <col collapsed="false" customWidth="true" hidden="false" outlineLevel="0" max="248" min="19" style="45" width="8"/>
    <col collapsed="false" customWidth="true" hidden="false" outlineLevel="0" max="1025" min="249" style="48" width="8"/>
  </cols>
  <sheetData>
    <row r="1" customFormat="false" ht="15.75" hidden="false" customHeight="true" outlineLevel="0" collapsed="false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50"/>
    </row>
    <row r="2" customFormat="false" ht="15.75" hidden="false" customHeight="true" outlineLevel="0" collapsed="false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  <c r="O2" s="50"/>
    </row>
    <row r="3" customFormat="false" ht="15.75" hidden="false" customHeight="true" outlineLevel="0" collapsed="false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  <c r="O3" s="50"/>
    </row>
    <row r="4" customFormat="false" ht="45.75" hidden="false" customHeight="true" outlineLevel="0" collapsed="false">
      <c r="A4" s="49" t="s">
        <v>949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O4" s="50"/>
    </row>
    <row r="5" s="45" customFormat="true" ht="15.75" hidden="false" customHeight="true" outlineLevel="0" collapsed="false">
      <c r="A5" s="51" t="s">
        <v>950</v>
      </c>
      <c r="B5" s="51" t="s">
        <v>951</v>
      </c>
      <c r="C5" s="51" t="s">
        <v>952</v>
      </c>
      <c r="D5" s="52" t="s">
        <v>953</v>
      </c>
      <c r="E5" s="52"/>
      <c r="F5" s="52"/>
      <c r="G5" s="52"/>
      <c r="H5" s="52"/>
      <c r="I5" s="52"/>
      <c r="J5" s="52"/>
      <c r="K5" s="52"/>
      <c r="L5" s="52"/>
      <c r="M5" s="52"/>
      <c r="N5" s="49" t="s">
        <v>954</v>
      </c>
      <c r="O5" s="49" t="s">
        <v>955</v>
      </c>
      <c r="AMB5" s="48"/>
      <c r="AMC5" s="48"/>
      <c r="AMD5" s="48"/>
      <c r="AME5" s="48"/>
      <c r="AMF5" s="48"/>
      <c r="AMG5" s="48"/>
      <c r="AMH5" s="48"/>
      <c r="AMI5" s="48"/>
      <c r="AMJ5" s="48"/>
    </row>
    <row r="6" s="45" customFormat="true" ht="15.75" hidden="false" customHeight="false" outlineLevel="0" collapsed="false">
      <c r="A6" s="51"/>
      <c r="B6" s="51"/>
      <c r="C6" s="51"/>
      <c r="D6" s="53"/>
      <c r="E6" s="51" t="n">
        <v>30</v>
      </c>
      <c r="F6" s="51"/>
      <c r="G6" s="51"/>
      <c r="H6" s="51" t="n">
        <v>60</v>
      </c>
      <c r="I6" s="51"/>
      <c r="J6" s="51"/>
      <c r="K6" s="51" t="n">
        <v>90</v>
      </c>
      <c r="L6" s="51"/>
      <c r="M6" s="51"/>
      <c r="N6" s="49"/>
      <c r="O6" s="49"/>
      <c r="AMB6" s="48"/>
      <c r="AMC6" s="48"/>
      <c r="AMD6" s="48"/>
      <c r="AME6" s="48"/>
      <c r="AMF6" s="48"/>
      <c r="AMG6" s="48"/>
      <c r="AMH6" s="48"/>
      <c r="AMI6" s="48"/>
      <c r="AMJ6" s="48"/>
    </row>
    <row r="7" s="45" customFormat="true" ht="15.75" hidden="false" customHeight="false" outlineLevel="0" collapsed="false">
      <c r="A7" s="54" t="s">
        <v>956</v>
      </c>
      <c r="B7" s="55" t="str">
        <f aca="false">Orçamento!D8</f>
        <v>Administração Local</v>
      </c>
      <c r="C7" s="56" t="n">
        <f aca="false">Orçamento!H8</f>
        <v>19727.43</v>
      </c>
      <c r="D7" s="53"/>
      <c r="E7" s="57"/>
      <c r="F7" s="57"/>
      <c r="G7" s="57"/>
      <c r="H7" s="57"/>
      <c r="I7" s="57"/>
      <c r="J7" s="57"/>
      <c r="K7" s="57"/>
      <c r="L7" s="57"/>
      <c r="M7" s="57"/>
      <c r="N7" s="58" t="n">
        <f aca="false">C7/$C$59</f>
        <v>0.0710201715283181</v>
      </c>
      <c r="O7" s="59" t="n">
        <f aca="false">N7</f>
        <v>0.0710201715283181</v>
      </c>
      <c r="AMB7" s="48"/>
      <c r="AMC7" s="48"/>
      <c r="AMD7" s="48"/>
      <c r="AME7" s="48"/>
      <c r="AMF7" s="48"/>
      <c r="AMG7" s="48"/>
      <c r="AMH7" s="48"/>
      <c r="AMI7" s="48"/>
      <c r="AMJ7" s="48"/>
    </row>
    <row r="8" s="45" customFormat="true" ht="15.75" hidden="false" customHeight="false" outlineLevel="0" collapsed="false">
      <c r="A8" s="54"/>
      <c r="B8" s="55"/>
      <c r="C8" s="56"/>
      <c r="D8" s="53" t="s">
        <v>957</v>
      </c>
      <c r="E8" s="58" t="n">
        <f aca="false">1/3</f>
        <v>0.333333333333333</v>
      </c>
      <c r="F8" s="58"/>
      <c r="G8" s="58"/>
      <c r="H8" s="58" t="n">
        <f aca="false">1/3</f>
        <v>0.333333333333333</v>
      </c>
      <c r="I8" s="58"/>
      <c r="J8" s="58"/>
      <c r="K8" s="58" t="n">
        <f aca="false">1/3</f>
        <v>0.333333333333333</v>
      </c>
      <c r="L8" s="58"/>
      <c r="M8" s="58"/>
      <c r="N8" s="58"/>
      <c r="O8" s="59"/>
      <c r="AMB8" s="48"/>
      <c r="AMC8" s="48"/>
      <c r="AMD8" s="48"/>
      <c r="AME8" s="48"/>
      <c r="AMF8" s="48"/>
      <c r="AMG8" s="48"/>
      <c r="AMH8" s="48"/>
      <c r="AMI8" s="48"/>
      <c r="AMJ8" s="48"/>
    </row>
    <row r="9" s="45" customFormat="true" ht="15.75" hidden="false" customHeight="false" outlineLevel="0" collapsed="false">
      <c r="A9" s="54"/>
      <c r="B9" s="55"/>
      <c r="C9" s="56"/>
      <c r="D9" s="53" t="s">
        <v>958</v>
      </c>
      <c r="E9" s="60"/>
      <c r="F9" s="60"/>
      <c r="G9" s="60"/>
      <c r="H9" s="60"/>
      <c r="I9" s="60"/>
      <c r="J9" s="60"/>
      <c r="K9" s="60"/>
      <c r="L9" s="60"/>
      <c r="M9" s="60"/>
      <c r="N9" s="58"/>
      <c r="O9" s="59"/>
      <c r="AMB9" s="48"/>
      <c r="AMC9" s="48"/>
      <c r="AMD9" s="48"/>
      <c r="AME9" s="48"/>
      <c r="AMF9" s="48"/>
      <c r="AMG9" s="48"/>
      <c r="AMH9" s="48"/>
      <c r="AMI9" s="48"/>
      <c r="AMJ9" s="48"/>
    </row>
    <row r="10" s="45" customFormat="true" ht="15.75" hidden="false" customHeight="false" outlineLevel="0" collapsed="false">
      <c r="A10" s="54"/>
      <c r="B10" s="55"/>
      <c r="C10" s="56"/>
      <c r="D10" s="53" t="s">
        <v>959</v>
      </c>
      <c r="E10" s="61" t="n">
        <f aca="false">$C7*E8</f>
        <v>6575.81</v>
      </c>
      <c r="F10" s="61"/>
      <c r="G10" s="61"/>
      <c r="H10" s="61" t="n">
        <f aca="false">$C7*H8</f>
        <v>6575.81</v>
      </c>
      <c r="I10" s="61"/>
      <c r="J10" s="61"/>
      <c r="K10" s="61" t="n">
        <f aca="false">$C7*K8</f>
        <v>6575.81</v>
      </c>
      <c r="L10" s="61"/>
      <c r="M10" s="61"/>
      <c r="N10" s="58"/>
      <c r="O10" s="59"/>
      <c r="Q10" s="62"/>
      <c r="R10" s="62"/>
      <c r="AMB10" s="48"/>
      <c r="AMC10" s="48"/>
      <c r="AMD10" s="48"/>
      <c r="AME10" s="48"/>
      <c r="AMF10" s="48"/>
      <c r="AMG10" s="48"/>
      <c r="AMH10" s="48"/>
      <c r="AMI10" s="48"/>
      <c r="AMJ10" s="48"/>
    </row>
    <row r="11" s="45" customFormat="true" ht="15.75" hidden="false" customHeight="false" outlineLevel="0" collapsed="false">
      <c r="A11" s="54" t="s">
        <v>960</v>
      </c>
      <c r="B11" s="55" t="str">
        <f aca="false">Orçamento!D10</f>
        <v>Serviços preliminares</v>
      </c>
      <c r="C11" s="56" t="n">
        <f aca="false">Orçamento!H10</f>
        <v>26070.38</v>
      </c>
      <c r="D11" s="53"/>
      <c r="E11" s="57"/>
      <c r="F11" s="57"/>
      <c r="G11" s="57"/>
      <c r="H11" s="57"/>
      <c r="I11" s="57"/>
      <c r="J11" s="57"/>
      <c r="K11" s="57"/>
      <c r="L11" s="57"/>
      <c r="M11" s="57"/>
      <c r="N11" s="58" t="n">
        <f aca="false">C11/$C$59</f>
        <v>0.0938552492346157</v>
      </c>
      <c r="O11" s="59" t="n">
        <f aca="false">O7+N11</f>
        <v>0.164875420762934</v>
      </c>
      <c r="AMB11" s="48"/>
      <c r="AMC11" s="48"/>
      <c r="AMD11" s="48"/>
      <c r="AME11" s="48"/>
      <c r="AMF11" s="48"/>
      <c r="AMG11" s="48"/>
      <c r="AMH11" s="48"/>
      <c r="AMI11" s="48"/>
      <c r="AMJ11" s="48"/>
    </row>
    <row r="12" s="45" customFormat="true" ht="15.75" hidden="false" customHeight="false" outlineLevel="0" collapsed="false">
      <c r="A12" s="54"/>
      <c r="B12" s="55"/>
      <c r="C12" s="56"/>
      <c r="D12" s="53" t="s">
        <v>957</v>
      </c>
      <c r="E12" s="58" t="n">
        <v>0.5</v>
      </c>
      <c r="F12" s="58"/>
      <c r="G12" s="58"/>
      <c r="H12" s="58" t="n">
        <v>0.4</v>
      </c>
      <c r="I12" s="58"/>
      <c r="J12" s="58"/>
      <c r="K12" s="58" t="n">
        <v>0.1</v>
      </c>
      <c r="L12" s="58"/>
      <c r="M12" s="58"/>
      <c r="N12" s="58"/>
      <c r="O12" s="59"/>
      <c r="AMB12" s="48"/>
      <c r="AMC12" s="48"/>
      <c r="AMD12" s="48"/>
      <c r="AME12" s="48"/>
      <c r="AMF12" s="48"/>
      <c r="AMG12" s="48"/>
      <c r="AMH12" s="48"/>
      <c r="AMI12" s="48"/>
      <c r="AMJ12" s="48"/>
    </row>
    <row r="13" s="45" customFormat="true" ht="15.75" hidden="false" customHeight="false" outlineLevel="0" collapsed="false">
      <c r="A13" s="54"/>
      <c r="B13" s="55"/>
      <c r="C13" s="56"/>
      <c r="D13" s="53" t="s">
        <v>958</v>
      </c>
      <c r="E13" s="60"/>
      <c r="F13" s="60"/>
      <c r="G13" s="60"/>
      <c r="H13" s="60"/>
      <c r="I13" s="60"/>
      <c r="J13" s="60"/>
      <c r="K13" s="60"/>
      <c r="L13" s="53"/>
      <c r="M13" s="53"/>
      <c r="N13" s="58"/>
      <c r="O13" s="59"/>
      <c r="AMB13" s="48"/>
      <c r="AMC13" s="48"/>
      <c r="AMD13" s="48"/>
      <c r="AME13" s="48"/>
      <c r="AMF13" s="48"/>
      <c r="AMG13" s="48"/>
      <c r="AMH13" s="48"/>
      <c r="AMI13" s="48"/>
      <c r="AMJ13" s="48"/>
    </row>
    <row r="14" s="45" customFormat="true" ht="15.75" hidden="false" customHeight="false" outlineLevel="0" collapsed="false">
      <c r="A14" s="54"/>
      <c r="B14" s="55"/>
      <c r="C14" s="56"/>
      <c r="D14" s="53" t="s">
        <v>959</v>
      </c>
      <c r="E14" s="61" t="n">
        <f aca="false">$C11*E12</f>
        <v>13035.19</v>
      </c>
      <c r="F14" s="61"/>
      <c r="G14" s="61"/>
      <c r="H14" s="61" t="n">
        <f aca="false">$C11*H12</f>
        <v>10428.152</v>
      </c>
      <c r="I14" s="61"/>
      <c r="J14" s="61"/>
      <c r="K14" s="61" t="n">
        <f aca="false">$C11*K12</f>
        <v>2607.038</v>
      </c>
      <c r="L14" s="61"/>
      <c r="M14" s="61"/>
      <c r="N14" s="58"/>
      <c r="O14" s="59"/>
      <c r="Q14" s="62"/>
      <c r="R14" s="62"/>
      <c r="AMB14" s="48"/>
      <c r="AMC14" s="48"/>
      <c r="AMD14" s="48"/>
      <c r="AME14" s="48"/>
      <c r="AMF14" s="48"/>
      <c r="AMG14" s="48"/>
      <c r="AMH14" s="48"/>
      <c r="AMI14" s="48"/>
      <c r="AMJ14" s="48"/>
    </row>
    <row r="15" s="45" customFormat="true" ht="31.5" hidden="false" customHeight="false" outlineLevel="0" collapsed="false">
      <c r="A15" s="54" t="s">
        <v>961</v>
      </c>
      <c r="B15" s="55" t="str">
        <f aca="false">Orçamento!D26</f>
        <v>Instalação e manutenção do canteiro de obras</v>
      </c>
      <c r="C15" s="56" t="n">
        <f aca="false">Orçamento!H26</f>
        <v>40026.7</v>
      </c>
      <c r="D15" s="53"/>
      <c r="E15" s="57"/>
      <c r="F15" s="57"/>
      <c r="G15" s="57"/>
      <c r="H15" s="57"/>
      <c r="I15" s="57"/>
      <c r="J15" s="57"/>
      <c r="K15" s="57"/>
      <c r="L15" s="57"/>
      <c r="M15" s="57"/>
      <c r="N15" s="58" t="n">
        <f aca="false">C15/$C$59</f>
        <v>0.144099008320523</v>
      </c>
      <c r="O15" s="59" t="n">
        <f aca="false">O11+N15</f>
        <v>0.308974429083457</v>
      </c>
      <c r="AMB15" s="48"/>
      <c r="AMC15" s="48"/>
      <c r="AMD15" s="48"/>
      <c r="AME15" s="48"/>
      <c r="AMF15" s="48"/>
      <c r="AMG15" s="48"/>
      <c r="AMH15" s="48"/>
      <c r="AMI15" s="48"/>
      <c r="AMJ15" s="48"/>
    </row>
    <row r="16" s="45" customFormat="true" ht="15.75" hidden="false" customHeight="false" outlineLevel="0" collapsed="false">
      <c r="A16" s="54"/>
      <c r="B16" s="55"/>
      <c r="C16" s="56"/>
      <c r="D16" s="53" t="s">
        <v>957</v>
      </c>
      <c r="E16" s="58" t="n">
        <v>1</v>
      </c>
      <c r="F16" s="58"/>
      <c r="G16" s="58"/>
      <c r="H16" s="58"/>
      <c r="I16" s="58"/>
      <c r="J16" s="58"/>
      <c r="K16" s="58"/>
      <c r="L16" s="58"/>
      <c r="M16" s="58"/>
      <c r="N16" s="58"/>
      <c r="O16" s="59"/>
      <c r="AMB16" s="48"/>
      <c r="AMC16" s="48"/>
      <c r="AMD16" s="48"/>
      <c r="AME16" s="48"/>
      <c r="AMF16" s="48"/>
      <c r="AMG16" s="48"/>
      <c r="AMH16" s="48"/>
      <c r="AMI16" s="48"/>
      <c r="AMJ16" s="48"/>
    </row>
    <row r="17" s="45" customFormat="true" ht="15.75" hidden="false" customHeight="false" outlineLevel="0" collapsed="false">
      <c r="A17" s="54"/>
      <c r="B17" s="55"/>
      <c r="C17" s="56"/>
      <c r="D17" s="53" t="s">
        <v>958</v>
      </c>
      <c r="E17" s="60"/>
      <c r="F17" s="60"/>
      <c r="G17" s="60"/>
      <c r="H17" s="51"/>
      <c r="I17" s="51"/>
      <c r="J17" s="51"/>
      <c r="K17" s="51"/>
      <c r="L17" s="53"/>
      <c r="M17" s="53"/>
      <c r="N17" s="58"/>
      <c r="O17" s="59"/>
      <c r="AMB17" s="48"/>
      <c r="AMC17" s="48"/>
      <c r="AMD17" s="48"/>
      <c r="AME17" s="48"/>
      <c r="AMF17" s="48"/>
      <c r="AMG17" s="48"/>
      <c r="AMH17" s="48"/>
      <c r="AMI17" s="48"/>
      <c r="AMJ17" s="48"/>
    </row>
    <row r="18" s="45" customFormat="true" ht="15.75" hidden="false" customHeight="false" outlineLevel="0" collapsed="false">
      <c r="A18" s="54"/>
      <c r="B18" s="55"/>
      <c r="C18" s="56"/>
      <c r="D18" s="53" t="s">
        <v>959</v>
      </c>
      <c r="E18" s="61" t="n">
        <f aca="false">$C15*E16</f>
        <v>40026.7</v>
      </c>
      <c r="F18" s="61"/>
      <c r="G18" s="61"/>
      <c r="H18" s="61" t="n">
        <f aca="false">$C15*H16</f>
        <v>0</v>
      </c>
      <c r="I18" s="61"/>
      <c r="J18" s="61"/>
      <c r="K18" s="61" t="n">
        <f aca="false">$C15*K16</f>
        <v>0</v>
      </c>
      <c r="L18" s="61"/>
      <c r="M18" s="61"/>
      <c r="N18" s="58"/>
      <c r="O18" s="59"/>
      <c r="Q18" s="62"/>
      <c r="R18" s="62"/>
      <c r="AMB18" s="48"/>
      <c r="AMC18" s="48"/>
      <c r="AMD18" s="48"/>
      <c r="AME18" s="48"/>
      <c r="AMF18" s="48"/>
      <c r="AMG18" s="48"/>
      <c r="AMH18" s="48"/>
      <c r="AMI18" s="48"/>
      <c r="AMJ18" s="48"/>
    </row>
    <row r="19" s="45" customFormat="true" ht="31.5" hidden="false" customHeight="false" outlineLevel="0" collapsed="false">
      <c r="A19" s="54" t="s">
        <v>962</v>
      </c>
      <c r="B19" s="55" t="str">
        <f aca="false">Orçamento!D31</f>
        <v>Demolição, remoção e movimento de terra</v>
      </c>
      <c r="C19" s="56" t="n">
        <f aca="false">Orçamento!H31</f>
        <v>9369.74</v>
      </c>
      <c r="D19" s="53"/>
      <c r="E19" s="57"/>
      <c r="F19" s="57"/>
      <c r="G19" s="57"/>
      <c r="H19" s="57"/>
      <c r="I19" s="57"/>
      <c r="J19" s="57"/>
      <c r="K19" s="57"/>
      <c r="L19" s="57"/>
      <c r="M19" s="57"/>
      <c r="N19" s="58" t="n">
        <f aca="false">C19/$C$59</f>
        <v>0.033731740118999</v>
      </c>
      <c r="O19" s="59" t="n">
        <f aca="false">O15+N19</f>
        <v>0.342706169202455</v>
      </c>
      <c r="AMB19" s="48"/>
      <c r="AMC19" s="48"/>
      <c r="AMD19" s="48"/>
      <c r="AME19" s="48"/>
      <c r="AMF19" s="48"/>
      <c r="AMG19" s="48"/>
      <c r="AMH19" s="48"/>
      <c r="AMI19" s="48"/>
      <c r="AMJ19" s="48"/>
    </row>
    <row r="20" s="45" customFormat="true" ht="15.75" hidden="false" customHeight="false" outlineLevel="0" collapsed="false">
      <c r="A20" s="54"/>
      <c r="B20" s="55"/>
      <c r="C20" s="56"/>
      <c r="D20" s="53" t="s">
        <v>957</v>
      </c>
      <c r="E20" s="58" t="n">
        <v>0.4</v>
      </c>
      <c r="F20" s="58"/>
      <c r="G20" s="58"/>
      <c r="H20" s="58" t="n">
        <v>0.6</v>
      </c>
      <c r="I20" s="58"/>
      <c r="J20" s="58"/>
      <c r="K20" s="58"/>
      <c r="L20" s="58"/>
      <c r="M20" s="58"/>
      <c r="N20" s="58"/>
      <c r="O20" s="59"/>
      <c r="AMB20" s="48"/>
      <c r="AMC20" s="48"/>
      <c r="AMD20" s="48"/>
      <c r="AME20" s="48"/>
      <c r="AMF20" s="48"/>
      <c r="AMG20" s="48"/>
      <c r="AMH20" s="48"/>
      <c r="AMI20" s="48"/>
      <c r="AMJ20" s="48"/>
    </row>
    <row r="21" s="45" customFormat="true" ht="15.75" hidden="false" customHeight="false" outlineLevel="0" collapsed="false">
      <c r="A21" s="54"/>
      <c r="B21" s="55"/>
      <c r="C21" s="56"/>
      <c r="D21" s="53" t="s">
        <v>958</v>
      </c>
      <c r="E21" s="60"/>
      <c r="F21" s="60"/>
      <c r="G21" s="60"/>
      <c r="H21" s="60"/>
      <c r="I21" s="60"/>
      <c r="J21" s="60"/>
      <c r="K21" s="51"/>
      <c r="L21" s="51"/>
      <c r="M21" s="51"/>
      <c r="N21" s="58"/>
      <c r="O21" s="59"/>
      <c r="AMB21" s="48"/>
      <c r="AMC21" s="48"/>
      <c r="AMD21" s="48"/>
      <c r="AME21" s="48"/>
      <c r="AMF21" s="48"/>
      <c r="AMG21" s="48"/>
      <c r="AMH21" s="48"/>
      <c r="AMI21" s="48"/>
      <c r="AMJ21" s="48"/>
    </row>
    <row r="22" s="45" customFormat="true" ht="15.75" hidden="false" customHeight="false" outlineLevel="0" collapsed="false">
      <c r="A22" s="54"/>
      <c r="B22" s="55"/>
      <c r="C22" s="56"/>
      <c r="D22" s="53" t="s">
        <v>959</v>
      </c>
      <c r="E22" s="61" t="n">
        <f aca="false">$C19*E20</f>
        <v>3747.896</v>
      </c>
      <c r="F22" s="61"/>
      <c r="G22" s="61"/>
      <c r="H22" s="61" t="n">
        <f aca="false">$C19*H20</f>
        <v>5621.844</v>
      </c>
      <c r="I22" s="61"/>
      <c r="J22" s="61"/>
      <c r="K22" s="61" t="n">
        <f aca="false">$C19*K20</f>
        <v>0</v>
      </c>
      <c r="L22" s="61"/>
      <c r="M22" s="61"/>
      <c r="N22" s="58"/>
      <c r="O22" s="59"/>
      <c r="Q22" s="62"/>
      <c r="R22" s="62"/>
      <c r="AMB22" s="48"/>
      <c r="AMC22" s="48"/>
      <c r="AMD22" s="48"/>
      <c r="AME22" s="48"/>
      <c r="AMF22" s="48"/>
      <c r="AMG22" s="48"/>
      <c r="AMH22" s="48"/>
      <c r="AMI22" s="48"/>
      <c r="AMJ22" s="48"/>
    </row>
    <row r="23" s="45" customFormat="true" ht="15.75" hidden="false" customHeight="false" outlineLevel="0" collapsed="false">
      <c r="A23" s="54" t="s">
        <v>963</v>
      </c>
      <c r="B23" s="55" t="str">
        <f aca="false">Orçamento!D53</f>
        <v>Infraestrutura (Fundações)</v>
      </c>
      <c r="C23" s="56" t="n">
        <f aca="false">Orçamento!H53</f>
        <v>9934.43</v>
      </c>
      <c r="D23" s="53"/>
      <c r="E23" s="57"/>
      <c r="F23" s="57"/>
      <c r="G23" s="57"/>
      <c r="H23" s="57"/>
      <c r="I23" s="57"/>
      <c r="J23" s="57"/>
      <c r="K23" s="57"/>
      <c r="L23" s="57"/>
      <c r="M23" s="57"/>
      <c r="N23" s="58" t="n">
        <f aca="false">C23/$C$59</f>
        <v>0.0357646648669426</v>
      </c>
      <c r="O23" s="59" t="n">
        <f aca="false">O19+N23</f>
        <v>0.378470834069398</v>
      </c>
      <c r="AMB23" s="48"/>
      <c r="AMC23" s="48"/>
      <c r="AMD23" s="48"/>
      <c r="AME23" s="48"/>
      <c r="AMF23" s="48"/>
      <c r="AMG23" s="48"/>
      <c r="AMH23" s="48"/>
      <c r="AMI23" s="48"/>
      <c r="AMJ23" s="48"/>
    </row>
    <row r="24" s="45" customFormat="true" ht="15.75" hidden="false" customHeight="false" outlineLevel="0" collapsed="false">
      <c r="A24" s="54"/>
      <c r="B24" s="55"/>
      <c r="C24" s="56"/>
      <c r="D24" s="53" t="s">
        <v>957</v>
      </c>
      <c r="E24" s="58" t="n">
        <v>0.5</v>
      </c>
      <c r="F24" s="58"/>
      <c r="G24" s="58"/>
      <c r="H24" s="58" t="n">
        <v>0.5</v>
      </c>
      <c r="I24" s="58"/>
      <c r="J24" s="58"/>
      <c r="K24" s="58"/>
      <c r="L24" s="58"/>
      <c r="M24" s="58"/>
      <c r="N24" s="58"/>
      <c r="O24" s="59"/>
      <c r="AMB24" s="48"/>
      <c r="AMC24" s="48"/>
      <c r="AMD24" s="48"/>
      <c r="AME24" s="48"/>
      <c r="AMF24" s="48"/>
      <c r="AMG24" s="48"/>
      <c r="AMH24" s="48"/>
      <c r="AMI24" s="48"/>
      <c r="AMJ24" s="48"/>
    </row>
    <row r="25" s="45" customFormat="true" ht="15.75" hidden="false" customHeight="false" outlineLevel="0" collapsed="false">
      <c r="A25" s="54"/>
      <c r="B25" s="55"/>
      <c r="C25" s="56"/>
      <c r="D25" s="53" t="s">
        <v>958</v>
      </c>
      <c r="E25" s="53"/>
      <c r="F25" s="60"/>
      <c r="G25" s="60"/>
      <c r="H25" s="60"/>
      <c r="I25" s="60"/>
      <c r="J25" s="60"/>
      <c r="K25" s="53"/>
      <c r="L25" s="53"/>
      <c r="M25" s="53"/>
      <c r="N25" s="58"/>
      <c r="O25" s="59"/>
      <c r="AMB25" s="48"/>
      <c r="AMC25" s="48"/>
      <c r="AMD25" s="48"/>
      <c r="AME25" s="48"/>
      <c r="AMF25" s="48"/>
      <c r="AMG25" s="48"/>
      <c r="AMH25" s="48"/>
      <c r="AMI25" s="48"/>
      <c r="AMJ25" s="48"/>
    </row>
    <row r="26" s="45" customFormat="true" ht="15.75" hidden="false" customHeight="false" outlineLevel="0" collapsed="false">
      <c r="A26" s="54"/>
      <c r="B26" s="55"/>
      <c r="C26" s="56"/>
      <c r="D26" s="53" t="s">
        <v>959</v>
      </c>
      <c r="E26" s="61" t="n">
        <f aca="false">$C23*E24</f>
        <v>4967.215</v>
      </c>
      <c r="F26" s="61"/>
      <c r="G26" s="61"/>
      <c r="H26" s="61" t="n">
        <f aca="false">$C23*H24</f>
        <v>4967.215</v>
      </c>
      <c r="I26" s="61"/>
      <c r="J26" s="61"/>
      <c r="K26" s="61" t="n">
        <f aca="false">$C23*K24</f>
        <v>0</v>
      </c>
      <c r="L26" s="61"/>
      <c r="M26" s="61"/>
      <c r="N26" s="58"/>
      <c r="O26" s="59"/>
      <c r="Q26" s="62"/>
      <c r="R26" s="62"/>
      <c r="AMB26" s="48"/>
      <c r="AMC26" s="48"/>
      <c r="AMD26" s="48"/>
      <c r="AME26" s="48"/>
      <c r="AMF26" s="48"/>
      <c r="AMG26" s="48"/>
      <c r="AMH26" s="48"/>
      <c r="AMI26" s="48"/>
      <c r="AMJ26" s="48"/>
    </row>
    <row r="27" s="45" customFormat="true" ht="15.75" hidden="false" customHeight="false" outlineLevel="0" collapsed="false">
      <c r="A27" s="54" t="s">
        <v>964</v>
      </c>
      <c r="B27" s="55" t="str">
        <f aca="false">Orçamento!D59</f>
        <v>Estrutura metálica</v>
      </c>
      <c r="C27" s="56" t="n">
        <f aca="false">Orçamento!H59</f>
        <v>67514.98</v>
      </c>
      <c r="D27" s="53"/>
      <c r="E27" s="57"/>
      <c r="F27" s="57"/>
      <c r="G27" s="57"/>
      <c r="H27" s="57"/>
      <c r="I27" s="57"/>
      <c r="J27" s="57"/>
      <c r="K27" s="57"/>
      <c r="L27" s="57"/>
      <c r="M27" s="57"/>
      <c r="N27" s="58" t="n">
        <f aca="false">C27/$C$59</f>
        <v>0.243058799870585</v>
      </c>
      <c r="O27" s="59" t="n">
        <f aca="false">O23+N27</f>
        <v>0.621529633939983</v>
      </c>
      <c r="AMB27" s="48"/>
      <c r="AMC27" s="48"/>
      <c r="AMD27" s="48"/>
      <c r="AME27" s="48"/>
      <c r="AMF27" s="48"/>
      <c r="AMG27" s="48"/>
      <c r="AMH27" s="48"/>
      <c r="AMI27" s="48"/>
      <c r="AMJ27" s="48"/>
    </row>
    <row r="28" s="45" customFormat="true" ht="15.75" hidden="false" customHeight="false" outlineLevel="0" collapsed="false">
      <c r="A28" s="54"/>
      <c r="B28" s="55"/>
      <c r="C28" s="56"/>
      <c r="D28" s="53" t="s">
        <v>957</v>
      </c>
      <c r="E28" s="58"/>
      <c r="F28" s="58"/>
      <c r="G28" s="58"/>
      <c r="H28" s="58" t="n">
        <v>0.7</v>
      </c>
      <c r="I28" s="58"/>
      <c r="J28" s="58"/>
      <c r="K28" s="58" t="n">
        <v>0.3</v>
      </c>
      <c r="L28" s="58"/>
      <c r="M28" s="58"/>
      <c r="N28" s="58"/>
      <c r="O28" s="59"/>
      <c r="AMB28" s="48"/>
      <c r="AMC28" s="48"/>
      <c r="AMD28" s="48"/>
      <c r="AME28" s="48"/>
      <c r="AMF28" s="48"/>
      <c r="AMG28" s="48"/>
      <c r="AMH28" s="48"/>
      <c r="AMI28" s="48"/>
      <c r="AMJ28" s="48"/>
    </row>
    <row r="29" s="45" customFormat="true" ht="15.75" hidden="false" customHeight="false" outlineLevel="0" collapsed="false">
      <c r="A29" s="54"/>
      <c r="B29" s="55"/>
      <c r="C29" s="56"/>
      <c r="D29" s="53" t="s">
        <v>958</v>
      </c>
      <c r="E29" s="51"/>
      <c r="F29" s="51"/>
      <c r="G29" s="51"/>
      <c r="H29" s="60"/>
      <c r="I29" s="60"/>
      <c r="J29" s="60"/>
      <c r="K29" s="60"/>
      <c r="L29" s="51"/>
      <c r="M29" s="51"/>
      <c r="N29" s="58"/>
      <c r="O29" s="59"/>
      <c r="AMB29" s="48"/>
      <c r="AMC29" s="48"/>
      <c r="AMD29" s="48"/>
      <c r="AME29" s="48"/>
      <c r="AMF29" s="48"/>
      <c r="AMG29" s="48"/>
      <c r="AMH29" s="48"/>
      <c r="AMI29" s="48"/>
      <c r="AMJ29" s="48"/>
    </row>
    <row r="30" s="45" customFormat="true" ht="15.75" hidden="false" customHeight="false" outlineLevel="0" collapsed="false">
      <c r="A30" s="54"/>
      <c r="B30" s="55"/>
      <c r="C30" s="56"/>
      <c r="D30" s="53" t="s">
        <v>959</v>
      </c>
      <c r="E30" s="61" t="n">
        <f aca="false">$C27*E28</f>
        <v>0</v>
      </c>
      <c r="F30" s="61"/>
      <c r="G30" s="61"/>
      <c r="H30" s="61" t="n">
        <f aca="false">$C27*H28</f>
        <v>47260.486</v>
      </c>
      <c r="I30" s="61"/>
      <c r="J30" s="61"/>
      <c r="K30" s="61" t="n">
        <f aca="false">$C27*K28</f>
        <v>20254.494</v>
      </c>
      <c r="L30" s="61"/>
      <c r="M30" s="61"/>
      <c r="N30" s="58"/>
      <c r="O30" s="59"/>
      <c r="Q30" s="62"/>
      <c r="R30" s="62"/>
      <c r="AMB30" s="48"/>
      <c r="AMC30" s="48"/>
      <c r="AMD30" s="48"/>
      <c r="AME30" s="48"/>
      <c r="AMF30" s="48"/>
      <c r="AMG30" s="48"/>
      <c r="AMH30" s="48"/>
      <c r="AMI30" s="48"/>
      <c r="AMJ30" s="48"/>
    </row>
    <row r="31" customFormat="false" ht="15.75" hidden="false" customHeight="false" outlineLevel="0" collapsed="false">
      <c r="A31" s="54" t="s">
        <v>965</v>
      </c>
      <c r="B31" s="55" t="str">
        <f aca="false">Orçamento!D64</f>
        <v>Piso e pavimentação</v>
      </c>
      <c r="C31" s="56" t="n">
        <f aca="false">Orçamento!H64</f>
        <v>35841.78</v>
      </c>
      <c r="D31" s="53"/>
      <c r="E31" s="57"/>
      <c r="F31" s="57"/>
      <c r="G31" s="57"/>
      <c r="H31" s="57"/>
      <c r="I31" s="57"/>
      <c r="J31" s="57"/>
      <c r="K31" s="57"/>
      <c r="L31" s="57"/>
      <c r="M31" s="57"/>
      <c r="N31" s="58" t="n">
        <f aca="false">C31/$C$59</f>
        <v>0.129032994337339</v>
      </c>
      <c r="O31" s="59" t="n">
        <f aca="false">O27+N31</f>
        <v>0.750562628277321</v>
      </c>
    </row>
    <row r="32" customFormat="false" ht="15.75" hidden="false" customHeight="false" outlineLevel="0" collapsed="false">
      <c r="A32" s="54"/>
      <c r="B32" s="55"/>
      <c r="C32" s="56"/>
      <c r="D32" s="53" t="s">
        <v>957</v>
      </c>
      <c r="E32" s="58"/>
      <c r="F32" s="58"/>
      <c r="G32" s="58"/>
      <c r="H32" s="58" t="n">
        <v>0.5</v>
      </c>
      <c r="I32" s="58"/>
      <c r="J32" s="58"/>
      <c r="K32" s="58" t="n">
        <v>0.5</v>
      </c>
      <c r="L32" s="58"/>
      <c r="M32" s="58"/>
      <c r="N32" s="58"/>
      <c r="O32" s="59"/>
    </row>
    <row r="33" customFormat="false" ht="15.75" hidden="false" customHeight="false" outlineLevel="0" collapsed="false">
      <c r="A33" s="54"/>
      <c r="B33" s="55"/>
      <c r="C33" s="56"/>
      <c r="D33" s="53" t="s">
        <v>958</v>
      </c>
      <c r="E33" s="53"/>
      <c r="F33" s="53"/>
      <c r="G33" s="53"/>
      <c r="H33" s="53"/>
      <c r="I33" s="60"/>
      <c r="J33" s="60"/>
      <c r="K33" s="60"/>
      <c r="L33" s="60"/>
      <c r="M33" s="51"/>
      <c r="N33" s="58"/>
      <c r="O33" s="59"/>
    </row>
    <row r="34" customFormat="false" ht="15.75" hidden="false" customHeight="false" outlineLevel="0" collapsed="false">
      <c r="A34" s="54"/>
      <c r="B34" s="55"/>
      <c r="C34" s="56"/>
      <c r="D34" s="53" t="s">
        <v>959</v>
      </c>
      <c r="E34" s="61" t="n">
        <f aca="false">$C31*E32</f>
        <v>0</v>
      </c>
      <c r="F34" s="61"/>
      <c r="G34" s="61"/>
      <c r="H34" s="61" t="n">
        <f aca="false">$C31*H32</f>
        <v>17920.89</v>
      </c>
      <c r="I34" s="61"/>
      <c r="J34" s="61"/>
      <c r="K34" s="61" t="n">
        <f aca="false">$C31*K32</f>
        <v>17920.89</v>
      </c>
      <c r="L34" s="61"/>
      <c r="M34" s="61"/>
      <c r="N34" s="58"/>
      <c r="O34" s="59"/>
      <c r="Q34" s="62"/>
      <c r="R34" s="62"/>
    </row>
    <row r="35" s="45" customFormat="true" ht="15.75" hidden="false" customHeight="false" outlineLevel="0" collapsed="false">
      <c r="A35" s="54" t="s">
        <v>966</v>
      </c>
      <c r="B35" s="55" t="str">
        <f aca="false">Orçamento!D77</f>
        <v>Revestimentos e forros</v>
      </c>
      <c r="C35" s="56" t="n">
        <f aca="false">Orçamento!H77</f>
        <v>13622.97</v>
      </c>
      <c r="D35" s="53"/>
      <c r="E35" s="57"/>
      <c r="F35" s="57"/>
      <c r="G35" s="57"/>
      <c r="H35" s="57"/>
      <c r="I35" s="57"/>
      <c r="J35" s="57"/>
      <c r="K35" s="57"/>
      <c r="L35" s="57"/>
      <c r="M35" s="57"/>
      <c r="N35" s="58" t="n">
        <f aca="false">C35/$C$59</f>
        <v>0.0490436750314223</v>
      </c>
      <c r="O35" s="59" t="n">
        <f aca="false">O31+N35</f>
        <v>0.799606303308744</v>
      </c>
    </row>
    <row r="36" s="45" customFormat="true" ht="15.75" hidden="false" customHeight="false" outlineLevel="0" collapsed="false">
      <c r="A36" s="54"/>
      <c r="B36" s="55"/>
      <c r="C36" s="56"/>
      <c r="D36" s="53" t="s">
        <v>957</v>
      </c>
      <c r="E36" s="58"/>
      <c r="F36" s="58"/>
      <c r="G36" s="58"/>
      <c r="H36" s="58" t="n">
        <v>0.4</v>
      </c>
      <c r="I36" s="58"/>
      <c r="J36" s="58"/>
      <c r="K36" s="58" t="n">
        <v>0.6</v>
      </c>
      <c r="L36" s="58"/>
      <c r="M36" s="58"/>
      <c r="N36" s="58"/>
      <c r="O36" s="59"/>
    </row>
    <row r="37" s="45" customFormat="true" ht="15.75" hidden="false" customHeight="false" outlineLevel="0" collapsed="false">
      <c r="A37" s="54"/>
      <c r="B37" s="55"/>
      <c r="C37" s="56"/>
      <c r="D37" s="53" t="s">
        <v>958</v>
      </c>
      <c r="E37" s="53"/>
      <c r="F37" s="53"/>
      <c r="G37" s="53"/>
      <c r="H37" s="51"/>
      <c r="I37" s="60"/>
      <c r="J37" s="60"/>
      <c r="K37" s="60"/>
      <c r="L37" s="60"/>
      <c r="M37" s="51"/>
      <c r="N37" s="58"/>
      <c r="O37" s="59"/>
    </row>
    <row r="38" s="45" customFormat="true" ht="15.75" hidden="false" customHeight="false" outlineLevel="0" collapsed="false">
      <c r="A38" s="54"/>
      <c r="B38" s="55"/>
      <c r="C38" s="56"/>
      <c r="D38" s="53" t="s">
        <v>959</v>
      </c>
      <c r="E38" s="61" t="n">
        <f aca="false">$C35*E36</f>
        <v>0</v>
      </c>
      <c r="F38" s="61"/>
      <c r="G38" s="61"/>
      <c r="H38" s="61" t="n">
        <f aca="false">$C35*H36</f>
        <v>5449.188</v>
      </c>
      <c r="I38" s="61"/>
      <c r="J38" s="61"/>
      <c r="K38" s="61" t="n">
        <f aca="false">$C35*K36</f>
        <v>8173.782</v>
      </c>
      <c r="L38" s="61"/>
      <c r="M38" s="61"/>
      <c r="N38" s="58"/>
      <c r="O38" s="59"/>
      <c r="Q38" s="62"/>
      <c r="R38" s="62"/>
    </row>
    <row r="39" s="45" customFormat="true" ht="15.75" hidden="false" customHeight="false" outlineLevel="0" collapsed="false">
      <c r="A39" s="54" t="s">
        <v>967</v>
      </c>
      <c r="B39" s="55" t="str">
        <f aca="false">Orçamento!D84</f>
        <v>Louças e metais</v>
      </c>
      <c r="C39" s="56" t="n">
        <f aca="false">Orçamento!H84</f>
        <v>2660.97</v>
      </c>
      <c r="D39" s="53"/>
      <c r="E39" s="57"/>
      <c r="F39" s="57"/>
      <c r="G39" s="57"/>
      <c r="H39" s="57"/>
      <c r="I39" s="57"/>
      <c r="J39" s="57"/>
      <c r="K39" s="57"/>
      <c r="L39" s="57"/>
      <c r="M39" s="57"/>
      <c r="N39" s="58" t="n">
        <f aca="false">C39/$C$59</f>
        <v>0.0095796840151864</v>
      </c>
      <c r="O39" s="59" t="n">
        <f aca="false">O35+N39</f>
        <v>0.80918598732393</v>
      </c>
      <c r="Q39" s="62"/>
      <c r="R39" s="62"/>
    </row>
    <row r="40" s="45" customFormat="true" ht="15.75" hidden="false" customHeight="false" outlineLevel="0" collapsed="false">
      <c r="A40" s="54"/>
      <c r="B40" s="63"/>
      <c r="C40" s="56"/>
      <c r="D40" s="53" t="s">
        <v>957</v>
      </c>
      <c r="E40" s="58"/>
      <c r="F40" s="58"/>
      <c r="G40" s="58"/>
      <c r="H40" s="58" t="n">
        <v>0.4</v>
      </c>
      <c r="I40" s="58"/>
      <c r="J40" s="58"/>
      <c r="K40" s="58" t="n">
        <v>0.6</v>
      </c>
      <c r="L40" s="58"/>
      <c r="M40" s="58"/>
      <c r="N40" s="58"/>
      <c r="O40" s="59"/>
      <c r="Q40" s="62"/>
      <c r="R40" s="62"/>
    </row>
    <row r="41" s="45" customFormat="true" ht="15.75" hidden="false" customHeight="false" outlineLevel="0" collapsed="false">
      <c r="A41" s="54"/>
      <c r="B41" s="63"/>
      <c r="C41" s="56"/>
      <c r="D41" s="53" t="s">
        <v>958</v>
      </c>
      <c r="E41" s="53"/>
      <c r="F41" s="53"/>
      <c r="G41" s="53"/>
      <c r="H41" s="53"/>
      <c r="I41" s="53"/>
      <c r="J41" s="60"/>
      <c r="K41" s="60"/>
      <c r="L41" s="60"/>
      <c r="M41" s="51"/>
      <c r="N41" s="58"/>
      <c r="O41" s="59"/>
      <c r="Q41" s="62"/>
      <c r="R41" s="62"/>
    </row>
    <row r="42" s="45" customFormat="true" ht="15.75" hidden="false" customHeight="false" outlineLevel="0" collapsed="false">
      <c r="A42" s="54"/>
      <c r="B42" s="63"/>
      <c r="C42" s="56"/>
      <c r="D42" s="53" t="s">
        <v>959</v>
      </c>
      <c r="E42" s="61" t="n">
        <f aca="false">$C39*E40</f>
        <v>0</v>
      </c>
      <c r="F42" s="61"/>
      <c r="G42" s="61"/>
      <c r="H42" s="61" t="n">
        <f aca="false">$C39*H40</f>
        <v>1064.388</v>
      </c>
      <c r="I42" s="61"/>
      <c r="J42" s="61"/>
      <c r="K42" s="61" t="n">
        <f aca="false">$C39*K40</f>
        <v>1596.582</v>
      </c>
      <c r="L42" s="61"/>
      <c r="M42" s="61"/>
      <c r="N42" s="58"/>
      <c r="O42" s="59"/>
      <c r="Q42" s="62"/>
      <c r="R42" s="62"/>
    </row>
    <row r="43" s="45" customFormat="true" ht="15.75" hidden="false" customHeight="false" outlineLevel="0" collapsed="false">
      <c r="A43" s="54" t="s">
        <v>968</v>
      </c>
      <c r="B43" s="55" t="str">
        <f aca="false">Orçamento!D89</f>
        <v>Esquadrias e ferragens</v>
      </c>
      <c r="C43" s="56" t="n">
        <f aca="false">Orçamento!H89</f>
        <v>9142.65</v>
      </c>
      <c r="D43" s="53"/>
      <c r="E43" s="57"/>
      <c r="F43" s="57"/>
      <c r="G43" s="57"/>
      <c r="H43" s="57"/>
      <c r="I43" s="57"/>
      <c r="J43" s="57"/>
      <c r="K43" s="57"/>
      <c r="L43" s="57"/>
      <c r="M43" s="57"/>
      <c r="N43" s="58" t="n">
        <f aca="false">C43/$C$59</f>
        <v>0.0329141997322194</v>
      </c>
      <c r="O43" s="59" t="n">
        <f aca="false">O39+N43</f>
        <v>0.84210018705615</v>
      </c>
      <c r="Q43" s="62"/>
      <c r="R43" s="62"/>
    </row>
    <row r="44" s="45" customFormat="true" ht="15.75" hidden="false" customHeight="false" outlineLevel="0" collapsed="false">
      <c r="A44" s="54"/>
      <c r="B44" s="63"/>
      <c r="C44" s="56"/>
      <c r="D44" s="53" t="s">
        <v>957</v>
      </c>
      <c r="E44" s="58"/>
      <c r="F44" s="58"/>
      <c r="G44" s="58"/>
      <c r="H44" s="58" t="n">
        <v>0.3</v>
      </c>
      <c r="I44" s="58"/>
      <c r="J44" s="58"/>
      <c r="K44" s="58" t="n">
        <v>0.7</v>
      </c>
      <c r="L44" s="58"/>
      <c r="M44" s="58"/>
      <c r="N44" s="58"/>
      <c r="O44" s="59"/>
      <c r="Q44" s="62"/>
      <c r="R44" s="62"/>
    </row>
    <row r="45" s="45" customFormat="true" ht="15.75" hidden="false" customHeight="false" outlineLevel="0" collapsed="false">
      <c r="A45" s="54"/>
      <c r="B45" s="63"/>
      <c r="C45" s="56"/>
      <c r="D45" s="53" t="s">
        <v>958</v>
      </c>
      <c r="E45" s="53"/>
      <c r="F45" s="53"/>
      <c r="G45" s="53"/>
      <c r="H45" s="53"/>
      <c r="I45" s="53"/>
      <c r="J45" s="60"/>
      <c r="K45" s="60"/>
      <c r="L45" s="60"/>
      <c r="M45" s="51"/>
      <c r="N45" s="58"/>
      <c r="O45" s="59"/>
      <c r="Q45" s="62"/>
      <c r="R45" s="62"/>
    </row>
    <row r="46" s="45" customFormat="true" ht="15.75" hidden="false" customHeight="false" outlineLevel="0" collapsed="false">
      <c r="A46" s="54"/>
      <c r="B46" s="63"/>
      <c r="C46" s="56"/>
      <c r="D46" s="53" t="s">
        <v>959</v>
      </c>
      <c r="E46" s="61" t="n">
        <f aca="false">$C43*E44</f>
        <v>0</v>
      </c>
      <c r="F46" s="61"/>
      <c r="G46" s="61"/>
      <c r="H46" s="61" t="n">
        <f aca="false">$C43*H44</f>
        <v>2742.795</v>
      </c>
      <c r="I46" s="61"/>
      <c r="J46" s="61"/>
      <c r="K46" s="61" t="n">
        <f aca="false">$C43*K44</f>
        <v>6399.855</v>
      </c>
      <c r="L46" s="61"/>
      <c r="M46" s="61"/>
      <c r="N46" s="58"/>
      <c r="O46" s="59"/>
      <c r="Q46" s="62"/>
      <c r="R46" s="62"/>
    </row>
    <row r="47" s="45" customFormat="true" ht="15.75" hidden="false" customHeight="false" outlineLevel="0" collapsed="false">
      <c r="A47" s="54" t="s">
        <v>969</v>
      </c>
      <c r="B47" s="55" t="str">
        <f aca="false">Orçamento!D99</f>
        <v>Instalações elétricas</v>
      </c>
      <c r="C47" s="56" t="n">
        <f aca="false">Orçamento!H99</f>
        <v>10917.65</v>
      </c>
      <c r="D47" s="53"/>
      <c r="E47" s="57"/>
      <c r="F47" s="57"/>
      <c r="G47" s="57"/>
      <c r="H47" s="57"/>
      <c r="I47" s="57"/>
      <c r="J47" s="57"/>
      <c r="K47" s="57"/>
      <c r="L47" s="57"/>
      <c r="M47" s="57"/>
      <c r="N47" s="58" t="n">
        <f aca="false">C47/$C$59</f>
        <v>0.0393043278159468</v>
      </c>
      <c r="O47" s="59" t="n">
        <f aca="false">O43+N47</f>
        <v>0.881404514872096</v>
      </c>
      <c r="Q47" s="62"/>
      <c r="R47" s="62"/>
    </row>
    <row r="48" s="45" customFormat="true" ht="15.75" hidden="false" customHeight="false" outlineLevel="0" collapsed="false">
      <c r="A48" s="54"/>
      <c r="B48" s="63"/>
      <c r="C48" s="56"/>
      <c r="D48" s="53" t="s">
        <v>957</v>
      </c>
      <c r="E48" s="58"/>
      <c r="F48" s="58"/>
      <c r="G48" s="58"/>
      <c r="H48" s="58" t="n">
        <v>0.3</v>
      </c>
      <c r="I48" s="58"/>
      <c r="J48" s="58"/>
      <c r="K48" s="58" t="n">
        <v>0.7</v>
      </c>
      <c r="L48" s="58"/>
      <c r="M48" s="58"/>
      <c r="N48" s="58"/>
      <c r="O48" s="59"/>
      <c r="Q48" s="62"/>
      <c r="R48" s="62"/>
    </row>
    <row r="49" s="45" customFormat="true" ht="15.75" hidden="false" customHeight="false" outlineLevel="0" collapsed="false">
      <c r="A49" s="54"/>
      <c r="B49" s="63"/>
      <c r="C49" s="56"/>
      <c r="D49" s="53" t="s">
        <v>958</v>
      </c>
      <c r="E49" s="53"/>
      <c r="F49" s="53"/>
      <c r="G49" s="53"/>
      <c r="H49" s="53"/>
      <c r="I49" s="53"/>
      <c r="J49" s="60"/>
      <c r="K49" s="60"/>
      <c r="L49" s="60"/>
      <c r="M49" s="60"/>
      <c r="N49" s="58"/>
      <c r="O49" s="59"/>
      <c r="Q49" s="62"/>
      <c r="R49" s="62"/>
    </row>
    <row r="50" s="45" customFormat="true" ht="15.75" hidden="false" customHeight="false" outlineLevel="0" collapsed="false">
      <c r="A50" s="54"/>
      <c r="B50" s="63"/>
      <c r="C50" s="56"/>
      <c r="D50" s="53" t="s">
        <v>959</v>
      </c>
      <c r="E50" s="61" t="n">
        <f aca="false">$C47*E48</f>
        <v>0</v>
      </c>
      <c r="F50" s="61"/>
      <c r="G50" s="61"/>
      <c r="H50" s="61" t="n">
        <f aca="false">$C47*H48</f>
        <v>3275.295</v>
      </c>
      <c r="I50" s="61"/>
      <c r="J50" s="61"/>
      <c r="K50" s="61" t="n">
        <f aca="false">$C47*K48</f>
        <v>7642.355</v>
      </c>
      <c r="L50" s="61"/>
      <c r="M50" s="61"/>
      <c r="N50" s="58"/>
      <c r="O50" s="59"/>
      <c r="Q50" s="62"/>
      <c r="R50" s="62"/>
    </row>
    <row r="51" s="45" customFormat="true" ht="15.75" hidden="false" customHeight="false" outlineLevel="0" collapsed="false">
      <c r="A51" s="54" t="s">
        <v>970</v>
      </c>
      <c r="B51" s="55" t="str">
        <f aca="false">Orçamento!D114</f>
        <v>Pintura geral</v>
      </c>
      <c r="C51" s="56" t="n">
        <f aca="false">Orçamento!H114</f>
        <v>20363.62</v>
      </c>
      <c r="D51" s="53"/>
      <c r="E51" s="57"/>
      <c r="F51" s="57"/>
      <c r="G51" s="57"/>
      <c r="H51" s="57"/>
      <c r="I51" s="57"/>
      <c r="J51" s="57"/>
      <c r="K51" s="57"/>
      <c r="L51" s="57"/>
      <c r="M51" s="57"/>
      <c r="N51" s="58" t="n">
        <f aca="false">C51/$C$59</f>
        <v>0.0733105014356908</v>
      </c>
      <c r="O51" s="59" t="n">
        <f aca="false">O47+N51</f>
        <v>0.954715016307787</v>
      </c>
      <c r="Q51" s="62"/>
      <c r="R51" s="62"/>
    </row>
    <row r="52" s="45" customFormat="true" ht="15.75" hidden="false" customHeight="false" outlineLevel="0" collapsed="false">
      <c r="A52" s="54"/>
      <c r="B52" s="63"/>
      <c r="C52" s="56"/>
      <c r="D52" s="53" t="s">
        <v>957</v>
      </c>
      <c r="E52" s="58"/>
      <c r="F52" s="58"/>
      <c r="G52" s="58"/>
      <c r="H52" s="58"/>
      <c r="I52" s="58"/>
      <c r="J52" s="58"/>
      <c r="K52" s="58" t="n">
        <v>1</v>
      </c>
      <c r="L52" s="58"/>
      <c r="M52" s="58"/>
      <c r="N52" s="58"/>
      <c r="O52" s="59"/>
      <c r="Q52" s="62"/>
      <c r="R52" s="62"/>
    </row>
    <row r="53" s="45" customFormat="true" ht="15.75" hidden="false" customHeight="false" outlineLevel="0" collapsed="false">
      <c r="A53" s="54"/>
      <c r="B53" s="63"/>
      <c r="C53" s="56"/>
      <c r="D53" s="53" t="s">
        <v>958</v>
      </c>
      <c r="E53" s="53"/>
      <c r="F53" s="53"/>
      <c r="G53" s="53"/>
      <c r="H53" s="53"/>
      <c r="I53" s="53"/>
      <c r="J53" s="53"/>
      <c r="K53" s="60"/>
      <c r="L53" s="60"/>
      <c r="M53" s="60"/>
      <c r="N53" s="58"/>
      <c r="O53" s="59"/>
      <c r="Q53" s="62"/>
      <c r="R53" s="62"/>
    </row>
    <row r="54" s="45" customFormat="true" ht="15.75" hidden="false" customHeight="false" outlineLevel="0" collapsed="false">
      <c r="A54" s="54"/>
      <c r="B54" s="63"/>
      <c r="C54" s="56"/>
      <c r="D54" s="53" t="s">
        <v>959</v>
      </c>
      <c r="E54" s="61" t="n">
        <f aca="false">$C51*E52</f>
        <v>0</v>
      </c>
      <c r="F54" s="61"/>
      <c r="G54" s="61"/>
      <c r="H54" s="61" t="n">
        <f aca="false">$C51*H52</f>
        <v>0</v>
      </c>
      <c r="I54" s="61"/>
      <c r="J54" s="61"/>
      <c r="K54" s="61" t="n">
        <f aca="false">$C51*K52</f>
        <v>20363.62</v>
      </c>
      <c r="L54" s="61"/>
      <c r="M54" s="61"/>
      <c r="N54" s="58"/>
      <c r="O54" s="59"/>
      <c r="Q54" s="62"/>
      <c r="R54" s="62"/>
    </row>
    <row r="55" s="45" customFormat="true" ht="15.75" hidden="false" customHeight="false" outlineLevel="0" collapsed="false">
      <c r="A55" s="54" t="s">
        <v>971</v>
      </c>
      <c r="B55" s="55" t="str">
        <f aca="false">Orçamento!D128</f>
        <v>Serviços Finais</v>
      </c>
      <c r="C55" s="56" t="n">
        <f aca="false">Orçamento!H128</f>
        <v>12578.91</v>
      </c>
      <c r="D55" s="53"/>
      <c r="E55" s="57"/>
      <c r="F55" s="57"/>
      <c r="G55" s="57"/>
      <c r="H55" s="57"/>
      <c r="I55" s="57"/>
      <c r="J55" s="57"/>
      <c r="K55" s="57"/>
      <c r="L55" s="57"/>
      <c r="M55" s="57"/>
      <c r="N55" s="58" t="n">
        <f aca="false">C55/$C$59</f>
        <v>0.0452849836922131</v>
      </c>
      <c r="O55" s="59" t="n">
        <f aca="false">O51+N55</f>
        <v>1</v>
      </c>
    </row>
    <row r="56" s="45" customFormat="true" ht="15.75" hidden="false" customHeight="false" outlineLevel="0" collapsed="false">
      <c r="A56" s="54"/>
      <c r="B56" s="63"/>
      <c r="C56" s="56"/>
      <c r="D56" s="53" t="s">
        <v>957</v>
      </c>
      <c r="E56" s="58"/>
      <c r="F56" s="58"/>
      <c r="G56" s="58"/>
      <c r="H56" s="58"/>
      <c r="I56" s="58"/>
      <c r="J56" s="58"/>
      <c r="K56" s="58" t="n">
        <v>1</v>
      </c>
      <c r="L56" s="58"/>
      <c r="M56" s="58"/>
      <c r="N56" s="58"/>
      <c r="O56" s="59"/>
    </row>
    <row r="57" s="45" customFormat="true" ht="15.75" hidden="false" customHeight="false" outlineLevel="0" collapsed="false">
      <c r="A57" s="54"/>
      <c r="B57" s="63"/>
      <c r="C57" s="56"/>
      <c r="D57" s="53" t="s">
        <v>958</v>
      </c>
      <c r="E57" s="53"/>
      <c r="F57" s="53"/>
      <c r="G57" s="53"/>
      <c r="H57" s="53"/>
      <c r="I57" s="53"/>
      <c r="J57" s="53"/>
      <c r="K57" s="53"/>
      <c r="L57" s="60"/>
      <c r="M57" s="60"/>
      <c r="N57" s="58"/>
      <c r="O57" s="59"/>
    </row>
    <row r="58" s="45" customFormat="true" ht="15.75" hidden="false" customHeight="false" outlineLevel="0" collapsed="false">
      <c r="A58" s="54"/>
      <c r="B58" s="63"/>
      <c r="C58" s="56"/>
      <c r="D58" s="53" t="s">
        <v>959</v>
      </c>
      <c r="E58" s="61" t="n">
        <f aca="false">$C55*E56</f>
        <v>0</v>
      </c>
      <c r="F58" s="61"/>
      <c r="G58" s="61"/>
      <c r="H58" s="61" t="n">
        <f aca="false">$C55*H56</f>
        <v>0</v>
      </c>
      <c r="I58" s="61"/>
      <c r="J58" s="61"/>
      <c r="K58" s="61" t="n">
        <f aca="false">$C55*K56</f>
        <v>12578.91</v>
      </c>
      <c r="L58" s="61"/>
      <c r="M58" s="61"/>
      <c r="N58" s="58"/>
      <c r="O58" s="59"/>
      <c r="Q58" s="62"/>
      <c r="R58" s="62"/>
    </row>
    <row r="59" s="45" customFormat="true" ht="15.75" hidden="false" customHeight="true" outlineLevel="0" collapsed="false">
      <c r="A59" s="64" t="s">
        <v>972</v>
      </c>
      <c r="B59" s="64"/>
      <c r="C59" s="65" t="n">
        <f aca="false">SUM(C7:C55)</f>
        <v>277772.21</v>
      </c>
      <c r="D59" s="65"/>
      <c r="E59" s="65" t="n">
        <f aca="false">E10+E14+E18+E22+E26+E30+E34+E38+E42+E46+E50+E54+E58</f>
        <v>68352.811</v>
      </c>
      <c r="F59" s="65"/>
      <c r="G59" s="65"/>
      <c r="H59" s="65" t="n">
        <f aca="false">H10+H14+H18+H22+H26+H30+H34+H38+H42+H46+H50+H54+H58</f>
        <v>105306.063</v>
      </c>
      <c r="I59" s="65"/>
      <c r="J59" s="65"/>
      <c r="K59" s="65" t="n">
        <f aca="false">K10+K14+K18+K22+K26+K30+K34+K38+K42+K46+K50+K54+K58</f>
        <v>104113.336</v>
      </c>
      <c r="L59" s="65"/>
      <c r="M59" s="65"/>
      <c r="N59" s="66"/>
      <c r="O59" s="67"/>
    </row>
    <row r="60" s="45" customFormat="true" ht="15.75" hidden="false" customHeight="true" outlineLevel="0" collapsed="false">
      <c r="A60" s="68" t="s">
        <v>973</v>
      </c>
      <c r="B60" s="68"/>
      <c r="C60" s="69"/>
      <c r="D60" s="69"/>
      <c r="E60" s="69" t="n">
        <f aca="false">E59</f>
        <v>68352.811</v>
      </c>
      <c r="F60" s="69"/>
      <c r="G60" s="69"/>
      <c r="H60" s="69" t="n">
        <f aca="false">H59+E60</f>
        <v>173658.874</v>
      </c>
      <c r="I60" s="69"/>
      <c r="J60" s="69"/>
      <c r="K60" s="69" t="n">
        <f aca="false">K59+H60</f>
        <v>277772.21</v>
      </c>
      <c r="L60" s="69"/>
      <c r="M60" s="69"/>
      <c r="N60" s="66"/>
      <c r="O60" s="67"/>
    </row>
    <row r="61" s="45" customFormat="true" ht="15.75" hidden="false" customHeight="true" outlineLevel="0" collapsed="false">
      <c r="A61" s="64" t="s">
        <v>974</v>
      </c>
      <c r="B61" s="64"/>
      <c r="C61" s="65" t="n">
        <f aca="false">C59*(1+Orçamento!$H$4)</f>
        <v>347215.2625</v>
      </c>
      <c r="D61" s="65"/>
      <c r="E61" s="69" t="n">
        <f aca="false">E59*(1+Orçamento!$H$4)</f>
        <v>85441.01375</v>
      </c>
      <c r="F61" s="69" t="n">
        <f aca="false">F59*(1+Orçamento!$H$4)</f>
        <v>0</v>
      </c>
      <c r="G61" s="69" t="n">
        <f aca="false">G59*(1+Orçamento!$H$4)</f>
        <v>0</v>
      </c>
      <c r="H61" s="69" t="n">
        <f aca="false">H59*(1+Orçamento!$H$4)</f>
        <v>131632.57875</v>
      </c>
      <c r="I61" s="69" t="n">
        <f aca="false">I59*(1+Orçamento!$H$4)</f>
        <v>0</v>
      </c>
      <c r="J61" s="69" t="n">
        <f aca="false">J59*(1+Orçamento!$H$4)</f>
        <v>0</v>
      </c>
      <c r="K61" s="69" t="n">
        <f aca="false">K59*(1+Orçamento!$H$4)</f>
        <v>130141.67</v>
      </c>
      <c r="L61" s="69" t="n">
        <f aca="false">L59*(1+Orçamento!$H$4)</f>
        <v>0</v>
      </c>
      <c r="M61" s="69" t="n">
        <f aca="false">M59*(1+Orçamento!$H$4)</f>
        <v>0</v>
      </c>
      <c r="N61" s="70"/>
      <c r="O61" s="67"/>
    </row>
    <row r="62" s="45" customFormat="true" ht="15.75" hidden="false" customHeight="true" outlineLevel="0" collapsed="false">
      <c r="A62" s="68" t="s">
        <v>975</v>
      </c>
      <c r="B62" s="68"/>
      <c r="C62" s="69"/>
      <c r="D62" s="69"/>
      <c r="E62" s="69" t="n">
        <f aca="false">E61</f>
        <v>85441.01375</v>
      </c>
      <c r="F62" s="69"/>
      <c r="G62" s="69"/>
      <c r="H62" s="69" t="n">
        <f aca="false">H61+E62</f>
        <v>217073.5925</v>
      </c>
      <c r="I62" s="69"/>
      <c r="J62" s="69"/>
      <c r="K62" s="69" t="n">
        <f aca="false">K61+H62</f>
        <v>347215.2625</v>
      </c>
      <c r="L62" s="69"/>
      <c r="M62" s="69"/>
      <c r="N62" s="70"/>
      <c r="O62" s="67"/>
    </row>
  </sheetData>
  <mergeCells count="147">
    <mergeCell ref="A1:M1"/>
    <mergeCell ref="N1:O4"/>
    <mergeCell ref="A2:M2"/>
    <mergeCell ref="A3:M3"/>
    <mergeCell ref="A4:M4"/>
    <mergeCell ref="A5:A6"/>
    <mergeCell ref="B5:B6"/>
    <mergeCell ref="C5:C6"/>
    <mergeCell ref="D5:M5"/>
    <mergeCell ref="N5:N6"/>
    <mergeCell ref="O5:O6"/>
    <mergeCell ref="E6:G6"/>
    <mergeCell ref="H6:J6"/>
    <mergeCell ref="K6:M6"/>
    <mergeCell ref="E7:G7"/>
    <mergeCell ref="H7:J7"/>
    <mergeCell ref="K7:M7"/>
    <mergeCell ref="E8:G8"/>
    <mergeCell ref="H8:J8"/>
    <mergeCell ref="K8:M8"/>
    <mergeCell ref="E10:G10"/>
    <mergeCell ref="H10:J10"/>
    <mergeCell ref="K10:M10"/>
    <mergeCell ref="E11:G11"/>
    <mergeCell ref="H11:J11"/>
    <mergeCell ref="K11:M11"/>
    <mergeCell ref="E12:G12"/>
    <mergeCell ref="H12:J12"/>
    <mergeCell ref="K12:M12"/>
    <mergeCell ref="E14:G14"/>
    <mergeCell ref="H14:J14"/>
    <mergeCell ref="K14:M14"/>
    <mergeCell ref="E15:G15"/>
    <mergeCell ref="H15:J15"/>
    <mergeCell ref="K15:M15"/>
    <mergeCell ref="E16:G16"/>
    <mergeCell ref="H16:J16"/>
    <mergeCell ref="K16:M16"/>
    <mergeCell ref="E18:G18"/>
    <mergeCell ref="H18:J18"/>
    <mergeCell ref="K18:M18"/>
    <mergeCell ref="E19:G19"/>
    <mergeCell ref="H19:J19"/>
    <mergeCell ref="K19:M19"/>
    <mergeCell ref="E20:G20"/>
    <mergeCell ref="H20:J20"/>
    <mergeCell ref="K20:M20"/>
    <mergeCell ref="E22:G22"/>
    <mergeCell ref="H22:J22"/>
    <mergeCell ref="K22:M22"/>
    <mergeCell ref="E23:G23"/>
    <mergeCell ref="H23:J23"/>
    <mergeCell ref="K23:M23"/>
    <mergeCell ref="E24:G24"/>
    <mergeCell ref="H24:J24"/>
    <mergeCell ref="K24:M24"/>
    <mergeCell ref="E26:G26"/>
    <mergeCell ref="H26:J26"/>
    <mergeCell ref="K26:M26"/>
    <mergeCell ref="E27:G27"/>
    <mergeCell ref="H27:J27"/>
    <mergeCell ref="K27:M27"/>
    <mergeCell ref="E28:G28"/>
    <mergeCell ref="H28:J28"/>
    <mergeCell ref="K28:M28"/>
    <mergeCell ref="E30:G30"/>
    <mergeCell ref="H30:J30"/>
    <mergeCell ref="K30:M30"/>
    <mergeCell ref="E31:G31"/>
    <mergeCell ref="H31:J31"/>
    <mergeCell ref="K31:M31"/>
    <mergeCell ref="E32:G32"/>
    <mergeCell ref="H32:J32"/>
    <mergeCell ref="K32:M32"/>
    <mergeCell ref="E34:G34"/>
    <mergeCell ref="H34:J34"/>
    <mergeCell ref="K34:M34"/>
    <mergeCell ref="E35:G35"/>
    <mergeCell ref="H35:J35"/>
    <mergeCell ref="K35:M35"/>
    <mergeCell ref="E36:G36"/>
    <mergeCell ref="H36:J36"/>
    <mergeCell ref="K36:M36"/>
    <mergeCell ref="E38:G38"/>
    <mergeCell ref="H38:J38"/>
    <mergeCell ref="K38:M38"/>
    <mergeCell ref="E39:G39"/>
    <mergeCell ref="H39:J39"/>
    <mergeCell ref="K39:M39"/>
    <mergeCell ref="E40:G40"/>
    <mergeCell ref="H40:J40"/>
    <mergeCell ref="K40:M40"/>
    <mergeCell ref="E42:G42"/>
    <mergeCell ref="H42:J42"/>
    <mergeCell ref="K42:M42"/>
    <mergeCell ref="E43:G43"/>
    <mergeCell ref="H43:J43"/>
    <mergeCell ref="K43:M43"/>
    <mergeCell ref="E44:G44"/>
    <mergeCell ref="H44:J44"/>
    <mergeCell ref="K44:M44"/>
    <mergeCell ref="E46:G46"/>
    <mergeCell ref="H46:J46"/>
    <mergeCell ref="K46:M46"/>
    <mergeCell ref="E47:G47"/>
    <mergeCell ref="H47:J47"/>
    <mergeCell ref="K47:M47"/>
    <mergeCell ref="E48:G48"/>
    <mergeCell ref="H48:J48"/>
    <mergeCell ref="K48:M48"/>
    <mergeCell ref="E50:G50"/>
    <mergeCell ref="H50:J50"/>
    <mergeCell ref="K50:M50"/>
    <mergeCell ref="E51:G51"/>
    <mergeCell ref="H51:J51"/>
    <mergeCell ref="K51:M51"/>
    <mergeCell ref="E52:G52"/>
    <mergeCell ref="H52:J52"/>
    <mergeCell ref="K52:M52"/>
    <mergeCell ref="E54:G54"/>
    <mergeCell ref="H54:J54"/>
    <mergeCell ref="K54:M54"/>
    <mergeCell ref="E55:G55"/>
    <mergeCell ref="H55:J55"/>
    <mergeCell ref="K55:M55"/>
    <mergeCell ref="E56:G56"/>
    <mergeCell ref="H56:J56"/>
    <mergeCell ref="K56:M56"/>
    <mergeCell ref="E58:G58"/>
    <mergeCell ref="H58:J58"/>
    <mergeCell ref="K58:M58"/>
    <mergeCell ref="A59:B59"/>
    <mergeCell ref="E59:G59"/>
    <mergeCell ref="H59:J59"/>
    <mergeCell ref="K59:M59"/>
    <mergeCell ref="A60:B60"/>
    <mergeCell ref="E60:G60"/>
    <mergeCell ref="H60:J60"/>
    <mergeCell ref="K60:M60"/>
    <mergeCell ref="A61:B61"/>
    <mergeCell ref="E61:G61"/>
    <mergeCell ref="H61:J61"/>
    <mergeCell ref="K61:M61"/>
    <mergeCell ref="A62:B62"/>
    <mergeCell ref="E62:G62"/>
    <mergeCell ref="H62:J62"/>
    <mergeCell ref="K62:M62"/>
  </mergeCell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38"/>
  <sheetViews>
    <sheetView showFormulas="false" showGridLines="tru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B27" activeCellId="0" sqref="B27"/>
    </sheetView>
  </sheetViews>
  <sheetFormatPr defaultRowHeight="15" zeroHeight="false" outlineLevelRow="0" outlineLevelCol="0"/>
  <cols>
    <col collapsed="false" customWidth="true" hidden="false" outlineLevel="0" max="1" min="1" style="71" width="18.6"/>
    <col collapsed="false" customWidth="true" hidden="false" outlineLevel="0" max="2" min="2" style="71" width="27"/>
    <col collapsed="false" customWidth="true" hidden="false" outlineLevel="0" max="3" min="3" style="71" width="8.79"/>
    <col collapsed="false" customWidth="true" hidden="false" outlineLevel="0" max="4" min="4" style="71" width="8.09"/>
    <col collapsed="false" customWidth="true" hidden="false" outlineLevel="0" max="5" min="5" style="71" width="29"/>
    <col collapsed="false" customWidth="true" hidden="false" outlineLevel="0" max="256" min="6" style="71" width="8.09"/>
    <col collapsed="false" customWidth="true" hidden="false" outlineLevel="0" max="257" min="257" style="71" width="18.6"/>
    <col collapsed="false" customWidth="true" hidden="false" outlineLevel="0" max="258" min="258" style="71" width="27"/>
    <col collapsed="false" customWidth="true" hidden="false" outlineLevel="0" max="259" min="259" style="71" width="8.79"/>
    <col collapsed="false" customWidth="true" hidden="false" outlineLevel="0" max="260" min="260" style="71" width="8.09"/>
    <col collapsed="false" customWidth="true" hidden="false" outlineLevel="0" max="261" min="261" style="71" width="29"/>
    <col collapsed="false" customWidth="true" hidden="false" outlineLevel="0" max="512" min="262" style="71" width="8.09"/>
    <col collapsed="false" customWidth="true" hidden="false" outlineLevel="0" max="513" min="513" style="71" width="18.6"/>
    <col collapsed="false" customWidth="true" hidden="false" outlineLevel="0" max="514" min="514" style="71" width="27"/>
    <col collapsed="false" customWidth="true" hidden="false" outlineLevel="0" max="515" min="515" style="71" width="8.79"/>
    <col collapsed="false" customWidth="true" hidden="false" outlineLevel="0" max="516" min="516" style="71" width="8.09"/>
    <col collapsed="false" customWidth="true" hidden="false" outlineLevel="0" max="517" min="517" style="71" width="29"/>
    <col collapsed="false" customWidth="true" hidden="false" outlineLevel="0" max="768" min="518" style="71" width="8.09"/>
    <col collapsed="false" customWidth="true" hidden="false" outlineLevel="0" max="769" min="769" style="71" width="18.6"/>
    <col collapsed="false" customWidth="true" hidden="false" outlineLevel="0" max="770" min="770" style="71" width="27"/>
    <col collapsed="false" customWidth="true" hidden="false" outlineLevel="0" max="771" min="771" style="71" width="8.79"/>
    <col collapsed="false" customWidth="true" hidden="false" outlineLevel="0" max="772" min="772" style="71" width="8.09"/>
    <col collapsed="false" customWidth="true" hidden="false" outlineLevel="0" max="773" min="773" style="71" width="29"/>
    <col collapsed="false" customWidth="true" hidden="false" outlineLevel="0" max="1025" min="774" style="71" width="8.09"/>
  </cols>
  <sheetData>
    <row r="1" customFormat="false" ht="18" hidden="false" customHeight="false" outlineLevel="0" collapsed="false">
      <c r="A1" s="72" t="s">
        <v>0</v>
      </c>
      <c r="B1" s="72"/>
      <c r="C1" s="72"/>
    </row>
    <row r="2" customFormat="false" ht="18" hidden="false" customHeight="true" outlineLevel="0" collapsed="false">
      <c r="A2" s="73" t="s">
        <v>1</v>
      </c>
      <c r="B2" s="73"/>
      <c r="C2" s="73"/>
    </row>
    <row r="3" customFormat="false" ht="18" hidden="false" customHeight="true" outlineLevel="0" collapsed="false">
      <c r="A3" s="73" t="s">
        <v>2</v>
      </c>
      <c r="B3" s="73"/>
      <c r="C3" s="73"/>
    </row>
    <row r="4" customFormat="false" ht="15.75" hidden="false" customHeight="true" outlineLevel="0" collapsed="false">
      <c r="A4" s="74" t="s">
        <v>976</v>
      </c>
      <c r="B4" s="74"/>
      <c r="C4" s="74"/>
    </row>
    <row r="5" customFormat="false" ht="15" hidden="false" customHeight="false" outlineLevel="0" collapsed="false">
      <c r="A5" s="75"/>
      <c r="B5" s="75"/>
      <c r="C5" s="75"/>
    </row>
    <row r="6" customFormat="false" ht="31.5" hidden="false" customHeight="true" outlineLevel="0" collapsed="false">
      <c r="A6" s="76" t="s">
        <v>977</v>
      </c>
      <c r="B6" s="76"/>
      <c r="C6" s="76"/>
    </row>
    <row r="7" customFormat="false" ht="15" hidden="false" customHeight="false" outlineLevel="0" collapsed="false">
      <c r="A7" s="75"/>
      <c r="B7" s="75"/>
      <c r="C7" s="75"/>
    </row>
    <row r="8" customFormat="false" ht="16.5" hidden="false" customHeight="false" outlineLevel="0" collapsed="false">
      <c r="A8" s="77"/>
      <c r="B8" s="78" t="s">
        <v>951</v>
      </c>
      <c r="C8" s="78" t="s">
        <v>978</v>
      </c>
    </row>
    <row r="9" customFormat="false" ht="15.75" hidden="false" customHeight="false" outlineLevel="0" collapsed="false">
      <c r="A9" s="79" t="s">
        <v>979</v>
      </c>
      <c r="B9" s="80" t="s">
        <v>980</v>
      </c>
      <c r="C9" s="79" t="n">
        <v>0.055</v>
      </c>
    </row>
    <row r="10" customFormat="false" ht="15" hidden="false" customHeight="false" outlineLevel="0" collapsed="false">
      <c r="A10" s="79" t="s">
        <v>617</v>
      </c>
      <c r="B10" s="80" t="s">
        <v>981</v>
      </c>
      <c r="C10" s="79" t="n">
        <v>0.0779</v>
      </c>
    </row>
    <row r="11" customFormat="false" ht="15" hidden="false" customHeight="false" outlineLevel="0" collapsed="false">
      <c r="A11" s="79" t="s">
        <v>982</v>
      </c>
      <c r="B11" s="80" t="s">
        <v>983</v>
      </c>
      <c r="C11" s="79" t="n">
        <f aca="false">0.1415/12</f>
        <v>0.0117916666666667</v>
      </c>
      <c r="E11" s="81"/>
    </row>
    <row r="12" customFormat="false" ht="15" hidden="false" customHeight="false" outlineLevel="0" collapsed="false">
      <c r="A12" s="79"/>
      <c r="B12" s="80" t="s">
        <v>984</v>
      </c>
      <c r="C12" s="79" t="n">
        <f aca="false">SUM(C13:C15)</f>
        <v>0.0207</v>
      </c>
    </row>
    <row r="13" customFormat="false" ht="15" hidden="false" customHeight="false" outlineLevel="0" collapsed="false">
      <c r="A13" s="79" t="s">
        <v>985</v>
      </c>
      <c r="B13" s="80" t="s">
        <v>986</v>
      </c>
      <c r="C13" s="79" t="n">
        <v>0.004</v>
      </c>
    </row>
    <row r="14" customFormat="false" ht="15" hidden="false" customHeight="false" outlineLevel="0" collapsed="false">
      <c r="A14" s="79" t="s">
        <v>987</v>
      </c>
      <c r="B14" s="80" t="s">
        <v>988</v>
      </c>
      <c r="C14" s="79" t="n">
        <v>0.004</v>
      </c>
    </row>
    <row r="15" customFormat="false" ht="15" hidden="false" customHeight="false" outlineLevel="0" collapsed="false">
      <c r="A15" s="79" t="s">
        <v>989</v>
      </c>
      <c r="B15" s="80" t="s">
        <v>990</v>
      </c>
      <c r="C15" s="79" t="n">
        <v>0.0127</v>
      </c>
    </row>
    <row r="16" customFormat="false" ht="15" hidden="false" customHeight="false" outlineLevel="0" collapsed="false">
      <c r="A16" s="79" t="s">
        <v>991</v>
      </c>
      <c r="B16" s="82" t="s">
        <v>992</v>
      </c>
      <c r="C16" s="79" t="n">
        <f aca="false">SUM(C17:C20)</f>
        <v>0.0615</v>
      </c>
    </row>
    <row r="17" customFormat="false" ht="15" hidden="false" customHeight="false" outlineLevel="0" collapsed="false">
      <c r="A17" s="79"/>
      <c r="B17" s="83" t="s">
        <v>993</v>
      </c>
      <c r="C17" s="79" t="n">
        <v>0.025</v>
      </c>
    </row>
    <row r="18" customFormat="false" ht="15" hidden="false" customHeight="false" outlineLevel="0" collapsed="false">
      <c r="A18" s="79"/>
      <c r="B18" s="83" t="s">
        <v>994</v>
      </c>
      <c r="C18" s="79" t="n">
        <v>0.0065</v>
      </c>
    </row>
    <row r="19" customFormat="false" ht="15" hidden="false" customHeight="false" outlineLevel="0" collapsed="false">
      <c r="A19" s="79"/>
      <c r="B19" s="83" t="s">
        <v>995</v>
      </c>
      <c r="C19" s="79" t="n">
        <v>0.03</v>
      </c>
    </row>
    <row r="20" customFormat="false" ht="15" hidden="false" customHeight="false" outlineLevel="0" collapsed="false">
      <c r="A20" s="79"/>
      <c r="B20" s="83" t="s">
        <v>996</v>
      </c>
      <c r="C20" s="79" t="n">
        <v>0</v>
      </c>
    </row>
    <row r="21" customFormat="false" ht="16.5" hidden="false" customHeight="false" outlineLevel="0" collapsed="false">
      <c r="A21" s="84"/>
      <c r="B21" s="85" t="s">
        <v>997</v>
      </c>
      <c r="C21" s="84" t="n">
        <f aca="false">(((1+(C9+C12))*(1+C11)*(1+C10)/(1-C16))-1)</f>
        <v>0.25004734414358</v>
      </c>
    </row>
    <row r="22" customFormat="false" ht="16.5" hidden="false" customHeight="false" outlineLevel="0" collapsed="false">
      <c r="A22" s="86"/>
      <c r="B22" s="86"/>
      <c r="C22" s="86"/>
    </row>
    <row r="28" customFormat="false" ht="15.75" hidden="false" customHeight="false" outlineLevel="0" collapsed="false">
      <c r="A28" s="87" t="s">
        <v>998</v>
      </c>
    </row>
    <row r="29" customFormat="false" ht="15" hidden="false" customHeight="true" outlineLevel="0" collapsed="false">
      <c r="A29" s="88" t="s">
        <v>999</v>
      </c>
      <c r="B29" s="88"/>
      <c r="C29" s="88"/>
    </row>
    <row r="30" customFormat="false" ht="15" hidden="false" customHeight="true" outlineLevel="0" collapsed="false">
      <c r="A30" s="88" t="s">
        <v>1000</v>
      </c>
      <c r="B30" s="88"/>
      <c r="C30" s="88"/>
    </row>
    <row r="31" customFormat="false" ht="15" hidden="false" customHeight="true" outlineLevel="0" collapsed="false">
      <c r="A31" s="88" t="s">
        <v>1001</v>
      </c>
      <c r="B31" s="88"/>
      <c r="C31" s="88"/>
    </row>
    <row r="32" customFormat="false" ht="15" hidden="false" customHeight="true" outlineLevel="0" collapsed="false">
      <c r="A32" s="88" t="s">
        <v>1002</v>
      </c>
      <c r="B32" s="88"/>
      <c r="C32" s="88"/>
    </row>
    <row r="33" customFormat="false" ht="15" hidden="false" customHeight="true" outlineLevel="0" collapsed="false">
      <c r="A33" s="88" t="s">
        <v>1003</v>
      </c>
      <c r="B33" s="88"/>
      <c r="C33" s="88"/>
    </row>
    <row r="34" customFormat="false" ht="15" hidden="false" customHeight="true" outlineLevel="0" collapsed="false">
      <c r="A34" s="88" t="s">
        <v>1004</v>
      </c>
      <c r="B34" s="88"/>
      <c r="C34" s="88"/>
    </row>
    <row r="35" customFormat="false" ht="15" hidden="false" customHeight="true" outlineLevel="0" collapsed="false">
      <c r="A35" s="88" t="s">
        <v>1005</v>
      </c>
      <c r="B35" s="88"/>
      <c r="C35" s="88"/>
    </row>
    <row r="36" customFormat="false" ht="39.75" hidden="false" customHeight="true" outlineLevel="0" collapsed="false">
      <c r="A36" s="89" t="s">
        <v>1006</v>
      </c>
      <c r="B36" s="89"/>
      <c r="C36" s="89"/>
    </row>
    <row r="37" customFormat="false" ht="15" hidden="false" customHeight="false" outlineLevel="0" collapsed="false">
      <c r="A37" s="90" t="s">
        <v>1007</v>
      </c>
      <c r="B37" s="90"/>
      <c r="C37" s="90"/>
    </row>
    <row r="38" customFormat="false" ht="15" hidden="false" customHeight="true" outlineLevel="0" collapsed="false">
      <c r="A38" s="91" t="s">
        <v>1008</v>
      </c>
      <c r="B38" s="91"/>
      <c r="C38" s="91"/>
    </row>
  </sheetData>
  <mergeCells count="17">
    <mergeCell ref="A1:C1"/>
    <mergeCell ref="A2:C2"/>
    <mergeCell ref="A3:C3"/>
    <mergeCell ref="A4:C4"/>
    <mergeCell ref="A5:C5"/>
    <mergeCell ref="A6:C6"/>
    <mergeCell ref="A7:C7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</mergeCells>
  <printOptions headings="false" gridLines="false" gridLinesSet="true" horizontalCentered="true" verticalCentered="false"/>
  <pageMargins left="0.708333333333333" right="0.708333333333333" top="0.748611111111111" bottom="0.748611111111111" header="0.315277777777778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D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0" activeCellId="0" sqref="B20"/>
    </sheetView>
  </sheetViews>
  <sheetFormatPr defaultRowHeight="12.75" zeroHeight="false" outlineLevelRow="0" outlineLevelCol="0"/>
  <cols>
    <col collapsed="false" customWidth="true" hidden="false" outlineLevel="0" max="1" min="1" style="92" width="8.09"/>
    <col collapsed="false" customWidth="true" hidden="false" outlineLevel="0" max="2" min="2" style="92" width="48.1"/>
    <col collapsed="false" customWidth="true" hidden="false" outlineLevel="0" max="3" min="3" style="92" width="9.8"/>
    <col collapsed="false" customWidth="true" hidden="false" outlineLevel="0" max="4" min="4" style="92" width="11.3"/>
    <col collapsed="false" customWidth="true" hidden="false" outlineLevel="0" max="257" min="5" style="92" width="8.09"/>
    <col collapsed="false" customWidth="true" hidden="false" outlineLevel="0" max="258" min="258" style="92" width="48.1"/>
    <col collapsed="false" customWidth="true" hidden="false" outlineLevel="0" max="259" min="259" style="92" width="9.8"/>
    <col collapsed="false" customWidth="true" hidden="false" outlineLevel="0" max="513" min="260" style="92" width="8.09"/>
    <col collapsed="false" customWidth="true" hidden="false" outlineLevel="0" max="514" min="514" style="92" width="48.1"/>
    <col collapsed="false" customWidth="true" hidden="false" outlineLevel="0" max="515" min="515" style="92" width="9.8"/>
    <col collapsed="false" customWidth="true" hidden="false" outlineLevel="0" max="769" min="516" style="92" width="8.09"/>
    <col collapsed="false" customWidth="true" hidden="false" outlineLevel="0" max="770" min="770" style="92" width="48.1"/>
    <col collapsed="false" customWidth="true" hidden="false" outlineLevel="0" max="771" min="771" style="92" width="9.8"/>
    <col collapsed="false" customWidth="true" hidden="false" outlineLevel="0" max="1025" min="772" style="92" width="8.09"/>
  </cols>
  <sheetData>
    <row r="1" customFormat="false" ht="15.75" hidden="false" customHeight="true" outlineLevel="0" collapsed="false">
      <c r="A1" s="93" t="s">
        <v>0</v>
      </c>
      <c r="B1" s="93"/>
      <c r="C1" s="93"/>
      <c r="D1" s="93"/>
    </row>
    <row r="2" customFormat="false" ht="17.65" hidden="false" customHeight="true" outlineLevel="0" collapsed="false">
      <c r="A2" s="93" t="s">
        <v>1</v>
      </c>
      <c r="B2" s="93"/>
      <c r="C2" s="93"/>
      <c r="D2" s="93"/>
    </row>
    <row r="3" customFormat="false" ht="15.75" hidden="false" customHeight="true" outlineLevel="0" collapsed="false">
      <c r="A3" s="93" t="s">
        <v>2</v>
      </c>
      <c r="B3" s="93"/>
      <c r="C3" s="93"/>
      <c r="D3" s="93"/>
    </row>
    <row r="4" customFormat="false" ht="40.5" hidden="false" customHeight="true" outlineLevel="0" collapsed="false">
      <c r="A4" s="94" t="s">
        <v>1009</v>
      </c>
      <c r="B4" s="94"/>
      <c r="C4" s="94"/>
      <c r="D4" s="94"/>
    </row>
    <row r="5" customFormat="false" ht="15" hidden="false" customHeight="false" outlineLevel="0" collapsed="false">
      <c r="A5" s="95"/>
      <c r="B5" s="95"/>
      <c r="C5" s="95"/>
      <c r="D5" s="95"/>
    </row>
    <row r="6" customFormat="false" ht="17.65" hidden="false" customHeight="true" outlineLevel="0" collapsed="false">
      <c r="A6" s="96" t="s">
        <v>1010</v>
      </c>
      <c r="B6" s="96"/>
      <c r="C6" s="96"/>
      <c r="D6" s="96"/>
    </row>
    <row r="7" customFormat="false" ht="17.65" hidden="false" customHeight="true" outlineLevel="0" collapsed="false">
      <c r="A7" s="97" t="s">
        <v>1011</v>
      </c>
      <c r="B7" s="97"/>
      <c r="C7" s="97"/>
      <c r="D7" s="97"/>
    </row>
    <row r="8" customFormat="false" ht="19.5" hidden="false" customHeight="true" outlineLevel="0" collapsed="false">
      <c r="A8" s="98" t="s">
        <v>1012</v>
      </c>
      <c r="B8" s="99" t="s">
        <v>951</v>
      </c>
      <c r="C8" s="100" t="s">
        <v>1013</v>
      </c>
      <c r="D8" s="100" t="s">
        <v>1014</v>
      </c>
    </row>
    <row r="9" customFormat="false" ht="17.25" hidden="false" customHeight="true" outlineLevel="0" collapsed="false">
      <c r="A9" s="98"/>
      <c r="B9" s="99"/>
      <c r="C9" s="100"/>
      <c r="D9" s="100"/>
    </row>
    <row r="10" customFormat="false" ht="17.65" hidden="false" customHeight="true" outlineLevel="0" collapsed="false">
      <c r="A10" s="101" t="s">
        <v>1015</v>
      </c>
      <c r="B10" s="101"/>
      <c r="C10" s="101"/>
      <c r="D10" s="101"/>
    </row>
    <row r="11" customFormat="false" ht="15" hidden="false" customHeight="false" outlineLevel="0" collapsed="false">
      <c r="A11" s="102" t="s">
        <v>1016</v>
      </c>
      <c r="B11" s="103" t="s">
        <v>1017</v>
      </c>
      <c r="C11" s="104" t="n">
        <v>0.2</v>
      </c>
      <c r="D11" s="104" t="n">
        <v>0.2</v>
      </c>
    </row>
    <row r="12" customFormat="false" ht="15" hidden="false" customHeight="false" outlineLevel="0" collapsed="false">
      <c r="A12" s="105" t="s">
        <v>1018</v>
      </c>
      <c r="B12" s="106" t="s">
        <v>1019</v>
      </c>
      <c r="C12" s="107" t="n">
        <v>0.015</v>
      </c>
      <c r="D12" s="107" t="n">
        <v>0.015</v>
      </c>
    </row>
    <row r="13" customFormat="false" ht="15" hidden="false" customHeight="false" outlineLevel="0" collapsed="false">
      <c r="A13" s="102" t="s">
        <v>1020</v>
      </c>
      <c r="B13" s="103" t="s">
        <v>1021</v>
      </c>
      <c r="C13" s="104" t="n">
        <v>0.01</v>
      </c>
      <c r="D13" s="104" t="n">
        <v>0.01</v>
      </c>
    </row>
    <row r="14" customFormat="false" ht="15" hidden="false" customHeight="false" outlineLevel="0" collapsed="false">
      <c r="A14" s="105" t="s">
        <v>1022</v>
      </c>
      <c r="B14" s="106" t="s">
        <v>1023</v>
      </c>
      <c r="C14" s="107" t="n">
        <v>0.002</v>
      </c>
      <c r="D14" s="107" t="n">
        <v>0.002</v>
      </c>
    </row>
    <row r="15" customFormat="false" ht="15" hidden="false" customHeight="false" outlineLevel="0" collapsed="false">
      <c r="A15" s="102" t="s">
        <v>1024</v>
      </c>
      <c r="B15" s="103" t="s">
        <v>1025</v>
      </c>
      <c r="C15" s="104" t="n">
        <v>0.006</v>
      </c>
      <c r="D15" s="104" t="n">
        <v>0.006</v>
      </c>
    </row>
    <row r="16" customFormat="false" ht="15" hidden="false" customHeight="false" outlineLevel="0" collapsed="false">
      <c r="A16" s="105" t="s">
        <v>1026</v>
      </c>
      <c r="B16" s="106" t="s">
        <v>1027</v>
      </c>
      <c r="C16" s="107" t="n">
        <v>0.025</v>
      </c>
      <c r="D16" s="107" t="n">
        <v>0.025</v>
      </c>
    </row>
    <row r="17" customFormat="false" ht="15" hidden="false" customHeight="false" outlineLevel="0" collapsed="false">
      <c r="A17" s="102" t="s">
        <v>1028</v>
      </c>
      <c r="B17" s="103" t="s">
        <v>1029</v>
      </c>
      <c r="C17" s="104" t="n">
        <v>0.03</v>
      </c>
      <c r="D17" s="104" t="n">
        <v>0.03</v>
      </c>
    </row>
    <row r="18" customFormat="false" ht="15" hidden="false" customHeight="false" outlineLevel="0" collapsed="false">
      <c r="A18" s="105" t="s">
        <v>1030</v>
      </c>
      <c r="B18" s="106" t="s">
        <v>1031</v>
      </c>
      <c r="C18" s="107" t="n">
        <v>0.08</v>
      </c>
      <c r="D18" s="107" t="n">
        <v>0.08</v>
      </c>
    </row>
    <row r="19" customFormat="false" ht="15" hidden="false" customHeight="false" outlineLevel="0" collapsed="false">
      <c r="A19" s="102" t="s">
        <v>1032</v>
      </c>
      <c r="B19" s="103" t="s">
        <v>1033</v>
      </c>
      <c r="C19" s="104" t="n">
        <v>0</v>
      </c>
      <c r="D19" s="104" t="n">
        <v>0</v>
      </c>
    </row>
    <row r="20" customFormat="false" ht="15.75" hidden="false" customHeight="false" outlineLevel="0" collapsed="false">
      <c r="A20" s="108" t="s">
        <v>1034</v>
      </c>
      <c r="B20" s="108" t="s">
        <v>1035</v>
      </c>
      <c r="C20" s="109" t="n">
        <f aca="false">SUM(C11:C19)</f>
        <v>0.368</v>
      </c>
      <c r="D20" s="109" t="n">
        <f aca="false">SUM(D11:D19)</f>
        <v>0.368</v>
      </c>
    </row>
    <row r="21" customFormat="false" ht="17.65" hidden="false" customHeight="true" outlineLevel="0" collapsed="false">
      <c r="A21" s="101" t="s">
        <v>1036</v>
      </c>
      <c r="B21" s="101"/>
      <c r="C21" s="101"/>
      <c r="D21" s="101"/>
    </row>
    <row r="22" customFormat="false" ht="15" hidden="false" customHeight="false" outlineLevel="0" collapsed="false">
      <c r="A22" s="102" t="s">
        <v>1037</v>
      </c>
      <c r="B22" s="103" t="s">
        <v>1038</v>
      </c>
      <c r="C22" s="104" t="n">
        <v>0.1801</v>
      </c>
      <c r="D22" s="104" t="s">
        <v>1039</v>
      </c>
    </row>
    <row r="23" customFormat="false" ht="15" hidden="false" customHeight="false" outlineLevel="0" collapsed="false">
      <c r="A23" s="105" t="s">
        <v>1040</v>
      </c>
      <c r="B23" s="106" t="s">
        <v>1041</v>
      </c>
      <c r="C23" s="107" t="n">
        <v>0.043</v>
      </c>
      <c r="D23" s="104" t="s">
        <v>1039</v>
      </c>
    </row>
    <row r="24" customFormat="false" ht="15" hidden="false" customHeight="false" outlineLevel="0" collapsed="false">
      <c r="A24" s="102" t="s">
        <v>1042</v>
      </c>
      <c r="B24" s="103" t="s">
        <v>1043</v>
      </c>
      <c r="C24" s="104" t="n">
        <v>0.0085</v>
      </c>
      <c r="D24" s="104" t="n">
        <v>0.0066</v>
      </c>
    </row>
    <row r="25" customFormat="false" ht="15" hidden="false" customHeight="false" outlineLevel="0" collapsed="false">
      <c r="A25" s="105" t="s">
        <v>1044</v>
      </c>
      <c r="B25" s="106" t="s">
        <v>1045</v>
      </c>
      <c r="C25" s="107" t="n">
        <v>0.1078</v>
      </c>
      <c r="D25" s="107" t="n">
        <v>0.0833</v>
      </c>
    </row>
    <row r="26" customFormat="false" ht="15" hidden="false" customHeight="false" outlineLevel="0" collapsed="false">
      <c r="A26" s="102" t="s">
        <v>1046</v>
      </c>
      <c r="B26" s="103" t="s">
        <v>1047</v>
      </c>
      <c r="C26" s="104" t="n">
        <v>0.0007</v>
      </c>
      <c r="D26" s="104" t="n">
        <v>0.0006</v>
      </c>
    </row>
    <row r="27" customFormat="false" ht="15" hidden="false" customHeight="false" outlineLevel="0" collapsed="false">
      <c r="A27" s="105" t="s">
        <v>1048</v>
      </c>
      <c r="B27" s="106" t="s">
        <v>1049</v>
      </c>
      <c r="C27" s="107" t="n">
        <v>0.0072</v>
      </c>
      <c r="D27" s="107" t="n">
        <v>0.0056</v>
      </c>
    </row>
    <row r="28" customFormat="false" ht="15" hidden="false" customHeight="false" outlineLevel="0" collapsed="false">
      <c r="A28" s="102" t="s">
        <v>1050</v>
      </c>
      <c r="B28" s="103" t="s">
        <v>1051</v>
      </c>
      <c r="C28" s="104" t="n">
        <v>0.0198</v>
      </c>
      <c r="D28" s="104" t="s">
        <v>1039</v>
      </c>
    </row>
    <row r="29" customFormat="false" ht="15" hidden="false" customHeight="false" outlineLevel="0" collapsed="false">
      <c r="A29" s="105" t="s">
        <v>1052</v>
      </c>
      <c r="B29" s="106" t="s">
        <v>1053</v>
      </c>
      <c r="C29" s="107" t="n">
        <v>0.001</v>
      </c>
      <c r="D29" s="107" t="n">
        <v>0.0008</v>
      </c>
    </row>
    <row r="30" customFormat="false" ht="15" hidden="false" customHeight="false" outlineLevel="0" collapsed="false">
      <c r="A30" s="102" t="s">
        <v>1054</v>
      </c>
      <c r="B30" s="103" t="s">
        <v>1055</v>
      </c>
      <c r="C30" s="104" t="n">
        <v>0.137</v>
      </c>
      <c r="D30" s="104" t="n">
        <v>0.1059</v>
      </c>
    </row>
    <row r="31" customFormat="false" ht="15" hidden="false" customHeight="false" outlineLevel="0" collapsed="false">
      <c r="A31" s="105" t="s">
        <v>1056</v>
      </c>
      <c r="B31" s="106" t="s">
        <v>1057</v>
      </c>
      <c r="C31" s="107" t="n">
        <v>0.0003</v>
      </c>
      <c r="D31" s="107" t="n">
        <v>0.0002</v>
      </c>
    </row>
    <row r="32" customFormat="false" ht="15.75" hidden="false" customHeight="false" outlineLevel="0" collapsed="false">
      <c r="A32" s="100" t="s">
        <v>1058</v>
      </c>
      <c r="B32" s="100" t="s">
        <v>1035</v>
      </c>
      <c r="C32" s="110" t="n">
        <f aca="false">SUM(C22:C31)</f>
        <v>0.5054</v>
      </c>
      <c r="D32" s="110" t="n">
        <f aca="false">SUM(D22:D31)</f>
        <v>0.203</v>
      </c>
    </row>
    <row r="33" customFormat="false" ht="17.65" hidden="false" customHeight="true" outlineLevel="0" collapsed="false">
      <c r="A33" s="101" t="s">
        <v>1059</v>
      </c>
      <c r="B33" s="101"/>
      <c r="C33" s="101"/>
      <c r="D33" s="101"/>
    </row>
    <row r="34" customFormat="false" ht="15" hidden="false" customHeight="false" outlineLevel="0" collapsed="false">
      <c r="A34" s="102" t="s">
        <v>1060</v>
      </c>
      <c r="B34" s="103" t="s">
        <v>1061</v>
      </c>
      <c r="C34" s="104" t="n">
        <v>0.0445</v>
      </c>
      <c r="D34" s="104" t="n">
        <v>0.0345</v>
      </c>
    </row>
    <row r="35" customFormat="false" ht="15" hidden="false" customHeight="false" outlineLevel="0" collapsed="false">
      <c r="A35" s="105" t="s">
        <v>1062</v>
      </c>
      <c r="B35" s="106" t="s">
        <v>1063</v>
      </c>
      <c r="C35" s="107" t="n">
        <v>0.001</v>
      </c>
      <c r="D35" s="107" t="n">
        <v>0.0008</v>
      </c>
    </row>
    <row r="36" customFormat="false" ht="15" hidden="false" customHeight="false" outlineLevel="0" collapsed="false">
      <c r="A36" s="102" t="s">
        <v>1064</v>
      </c>
      <c r="B36" s="103" t="s">
        <v>1065</v>
      </c>
      <c r="C36" s="104" t="n">
        <v>0.005</v>
      </c>
      <c r="D36" s="104" t="n">
        <v>0.0039</v>
      </c>
    </row>
    <row r="37" customFormat="false" ht="15" hidden="false" customHeight="false" outlineLevel="0" collapsed="false">
      <c r="A37" s="105" t="s">
        <v>1066</v>
      </c>
      <c r="B37" s="106" t="s">
        <v>1067</v>
      </c>
      <c r="C37" s="107" t="n">
        <v>0.0408</v>
      </c>
      <c r="D37" s="107" t="n">
        <v>0.0316</v>
      </c>
    </row>
    <row r="38" customFormat="false" ht="15" hidden="false" customHeight="false" outlineLevel="0" collapsed="false">
      <c r="A38" s="102" t="s">
        <v>1068</v>
      </c>
      <c r="B38" s="103" t="s">
        <v>1069</v>
      </c>
      <c r="C38" s="104" t="n">
        <v>0.0037</v>
      </c>
      <c r="D38" s="104" t="n">
        <v>0.0029</v>
      </c>
    </row>
    <row r="39" customFormat="false" ht="15.75" hidden="false" customHeight="false" outlineLevel="0" collapsed="false">
      <c r="A39" s="108" t="s">
        <v>1070</v>
      </c>
      <c r="B39" s="108" t="s">
        <v>1035</v>
      </c>
      <c r="C39" s="109" t="n">
        <f aca="false">SUM(C34:C38)</f>
        <v>0.095</v>
      </c>
      <c r="D39" s="109" t="n">
        <f aca="false">SUM(D34:D38)</f>
        <v>0.0737</v>
      </c>
    </row>
    <row r="40" customFormat="false" ht="17.65" hidden="false" customHeight="true" outlineLevel="0" collapsed="false">
      <c r="A40" s="101" t="s">
        <v>1071</v>
      </c>
      <c r="B40" s="101"/>
      <c r="C40" s="101"/>
      <c r="D40" s="101"/>
    </row>
    <row r="41" customFormat="false" ht="15" hidden="false" customHeight="false" outlineLevel="0" collapsed="false">
      <c r="A41" s="102" t="s">
        <v>1072</v>
      </c>
      <c r="B41" s="103" t="s">
        <v>1073</v>
      </c>
      <c r="C41" s="104" t="n">
        <v>0.186</v>
      </c>
      <c r="D41" s="104" t="n">
        <v>0.0747</v>
      </c>
    </row>
    <row r="42" customFormat="false" ht="30" hidden="false" customHeight="false" outlineLevel="0" collapsed="false">
      <c r="A42" s="105" t="s">
        <v>1074</v>
      </c>
      <c r="B42" s="106" t="s">
        <v>1075</v>
      </c>
      <c r="C42" s="107" t="n">
        <v>0.0039</v>
      </c>
      <c r="D42" s="107" t="n">
        <v>0.0031</v>
      </c>
    </row>
    <row r="43" customFormat="false" ht="15.75" hidden="false" customHeight="false" outlineLevel="0" collapsed="false">
      <c r="A43" s="100" t="s">
        <v>1076</v>
      </c>
      <c r="B43" s="100" t="s">
        <v>1035</v>
      </c>
      <c r="C43" s="109" t="n">
        <f aca="false">SUM(C41:C42)</f>
        <v>0.1899</v>
      </c>
      <c r="D43" s="109" t="n">
        <f aca="false">SUM(D41:D42)</f>
        <v>0.0778</v>
      </c>
    </row>
    <row r="44" customFormat="false" ht="17.65" hidden="false" customHeight="true" outlineLevel="0" collapsed="false">
      <c r="A44" s="111" t="s">
        <v>1077</v>
      </c>
      <c r="B44" s="111"/>
      <c r="C44" s="112" t="n">
        <f aca="false">C20+C32+C39+C43</f>
        <v>1.1583</v>
      </c>
      <c r="D44" s="112" t="n">
        <f aca="false">D20+D32+D39+D43</f>
        <v>0.7225</v>
      </c>
    </row>
  </sheetData>
  <mergeCells count="16">
    <mergeCell ref="A1:D1"/>
    <mergeCell ref="A2:D2"/>
    <mergeCell ref="A3:D3"/>
    <mergeCell ref="A4:D4"/>
    <mergeCell ref="A5:D5"/>
    <mergeCell ref="A6:D6"/>
    <mergeCell ref="A7:D7"/>
    <mergeCell ref="A8:A9"/>
    <mergeCell ref="B8:B9"/>
    <mergeCell ref="C8:C9"/>
    <mergeCell ref="D8:D9"/>
    <mergeCell ref="A10:D10"/>
    <mergeCell ref="A21:D21"/>
    <mergeCell ref="A33:D33"/>
    <mergeCell ref="A40:D40"/>
    <mergeCell ref="A44:B44"/>
  </mergeCell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7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30" workbookViewId="0">
      <selection pane="topLeft" activeCell="D7" activeCellId="0" sqref="D7"/>
    </sheetView>
  </sheetViews>
  <sheetFormatPr defaultRowHeight="15" zeroHeight="false" outlineLevelRow="0" outlineLevelCol="0"/>
  <cols>
    <col collapsed="false" customWidth="true" hidden="false" outlineLevel="0" max="1" min="1" style="14" width="2"/>
    <col collapsed="false" customWidth="true" hidden="false" outlineLevel="0" max="2" min="2" style="14" width="6.4"/>
    <col collapsed="false" customWidth="true" hidden="false" outlineLevel="0" max="3" min="3" style="14" width="4.4"/>
    <col collapsed="false" customWidth="true" hidden="false" outlineLevel="0" max="4" min="4" style="14" width="1"/>
    <col collapsed="false" customWidth="true" hidden="false" outlineLevel="0" max="5" min="5" style="14" width="6.9"/>
    <col collapsed="false" customWidth="true" hidden="false" outlineLevel="0" max="6" min="6" style="14" width="1.8"/>
    <col collapsed="false" customWidth="true" hidden="false" outlineLevel="0" max="7" min="7" style="14" width="1.7"/>
    <col collapsed="false" customWidth="true" hidden="false" outlineLevel="0" max="8" min="8" style="14" width="2.59"/>
    <col collapsed="false" customWidth="true" hidden="false" outlineLevel="0" max="9" min="9" style="14" width="2.9"/>
    <col collapsed="false" customWidth="true" hidden="false" outlineLevel="0" max="10" min="10" style="14" width="1.8"/>
    <col collapsed="false" customWidth="true" hidden="false" outlineLevel="0" max="11" min="11" style="14" width="2.59"/>
    <col collapsed="false" customWidth="true" hidden="false" outlineLevel="0" max="12" min="12" style="14" width="4.6"/>
    <col collapsed="false" customWidth="true" hidden="false" outlineLevel="0" max="13" min="13" style="14" width="3.59"/>
    <col collapsed="false" customWidth="true" hidden="false" outlineLevel="0" max="14" min="14" style="14" width="5.2"/>
    <col collapsed="false" customWidth="true" hidden="false" outlineLevel="0" max="15" min="15" style="14" width="5.6"/>
    <col collapsed="false" customWidth="true" hidden="false" outlineLevel="0" max="16" min="16" style="14" width="3.3"/>
    <col collapsed="false" customWidth="true" hidden="false" outlineLevel="0" max="17" min="17" style="14" width="4.6"/>
    <col collapsed="false" customWidth="true" hidden="false" outlineLevel="0" max="18" min="18" style="14" width="2.8"/>
    <col collapsed="false" customWidth="true" hidden="false" outlineLevel="0" max="19" min="19" style="14" width="1.59"/>
    <col collapsed="false" customWidth="true" hidden="false" outlineLevel="0" max="20" min="20" style="14" width="9.5"/>
    <col collapsed="false" customWidth="true" hidden="false" outlineLevel="0" max="21" min="21" style="14" width="5.7"/>
    <col collapsed="false" customWidth="true" hidden="false" outlineLevel="0" max="22" min="22" style="14" width="0.7"/>
    <col collapsed="false" customWidth="true" hidden="false" outlineLevel="0" max="23" min="23" style="14" width="2.8"/>
    <col collapsed="false" customWidth="true" hidden="false" outlineLevel="0" max="24" min="24" style="14" width="10"/>
    <col collapsed="false" customWidth="true" hidden="false" outlineLevel="0" max="25" min="25" style="14" width="0.9"/>
    <col collapsed="false" customWidth="true" hidden="false" outlineLevel="0" max="26" min="26" style="14" width="3"/>
    <col collapsed="false" customWidth="true" hidden="false" outlineLevel="0" max="1025" min="27" style="14" width="11.2"/>
  </cols>
  <sheetData>
    <row r="1" customFormat="false" ht="20.1" hidden="false" customHeight="true" outlineLevel="0" collapsed="false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4"/>
      <c r="Z1" s="114"/>
    </row>
    <row r="2" customFormat="false" ht="19.7" hidden="false" customHeight="true" outlineLevel="0" collapsed="false">
      <c r="A2" s="113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5"/>
      <c r="Z2" s="115"/>
    </row>
    <row r="3" customFormat="false" ht="19.7" hidden="false" customHeight="true" outlineLevel="0" collapsed="false">
      <c r="A3" s="113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5"/>
      <c r="Z3" s="115"/>
    </row>
    <row r="4" customFormat="false" ht="15.75" hidden="false" customHeight="true" outlineLevel="0" collapsed="false">
      <c r="A4" s="113" t="s">
        <v>1078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5"/>
      <c r="Z4" s="115"/>
    </row>
    <row r="5" customFormat="false" ht="17.85" hidden="false" customHeight="true" outlineLevel="0" collapsed="false">
      <c r="A5" s="116" t="s">
        <v>1079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27"/>
      <c r="Z5" s="35"/>
    </row>
    <row r="6" customFormat="false" ht="16.7" hidden="false" customHeight="true" outlineLevel="0" collapsed="false">
      <c r="A6" s="117" t="s">
        <v>1080</v>
      </c>
      <c r="B6" s="117"/>
      <c r="C6" s="117" t="s">
        <v>13</v>
      </c>
      <c r="D6" s="117" t="s">
        <v>12</v>
      </c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8" t="s">
        <v>1081</v>
      </c>
      <c r="V6" s="118"/>
      <c r="W6" s="118"/>
      <c r="X6" s="118"/>
      <c r="Y6" s="27"/>
      <c r="Z6" s="27"/>
    </row>
    <row r="7" customFormat="false" ht="15.4" hidden="false" customHeight="true" outlineLevel="0" collapsed="false">
      <c r="A7" s="119" t="s">
        <v>18</v>
      </c>
      <c r="B7" s="119"/>
      <c r="C7" s="120" t="s">
        <v>1082</v>
      </c>
      <c r="D7" s="121" t="s">
        <v>17</v>
      </c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2"/>
      <c r="Y7" s="27"/>
      <c r="Z7" s="35"/>
    </row>
    <row r="8" customFormat="false" ht="15.4" hidden="false" customHeight="true" outlineLevel="0" collapsed="false">
      <c r="A8" s="27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123" t="s">
        <v>1083</v>
      </c>
      <c r="R8" s="123"/>
      <c r="S8" s="123"/>
      <c r="T8" s="123"/>
      <c r="U8" s="123"/>
      <c r="V8" s="123"/>
      <c r="W8" s="123"/>
      <c r="X8" s="124" t="n">
        <v>1</v>
      </c>
      <c r="Y8" s="27"/>
      <c r="Z8" s="27"/>
    </row>
    <row r="9" customFormat="false" ht="15.4" hidden="false" customHeight="true" outlineLevel="0" collapsed="false">
      <c r="A9" s="119" t="s">
        <v>23</v>
      </c>
      <c r="B9" s="119"/>
      <c r="C9" s="120" t="s">
        <v>1084</v>
      </c>
      <c r="D9" s="121" t="s">
        <v>25</v>
      </c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2"/>
      <c r="Y9" s="27"/>
      <c r="Z9" s="35"/>
    </row>
    <row r="10" customFormat="false" ht="15.4" hidden="false" customHeight="true" outlineLevel="0" collapsed="false">
      <c r="A10" s="27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123" t="s">
        <v>1085</v>
      </c>
      <c r="R10" s="123"/>
      <c r="S10" s="123"/>
      <c r="T10" s="123"/>
      <c r="U10" s="123"/>
      <c r="V10" s="123"/>
      <c r="W10" s="123"/>
      <c r="X10" s="124" t="n">
        <v>1</v>
      </c>
      <c r="Y10" s="27"/>
      <c r="Z10" s="27"/>
    </row>
    <row r="11" customFormat="false" ht="15.4" hidden="false" customHeight="true" outlineLevel="0" collapsed="false">
      <c r="A11" s="119" t="s">
        <v>27</v>
      </c>
      <c r="B11" s="119"/>
      <c r="C11" s="120" t="s">
        <v>1084</v>
      </c>
      <c r="D11" s="121" t="s">
        <v>29</v>
      </c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2"/>
      <c r="Y11" s="27"/>
      <c r="Z11" s="27"/>
    </row>
    <row r="12" customFormat="false" ht="15.4" hidden="false" customHeight="true" outlineLevel="0" collapsed="false">
      <c r="A12" s="27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123" t="s">
        <v>1085</v>
      </c>
      <c r="R12" s="123"/>
      <c r="S12" s="123"/>
      <c r="T12" s="123"/>
      <c r="U12" s="123"/>
      <c r="V12" s="123"/>
      <c r="W12" s="123"/>
      <c r="X12" s="124" t="n">
        <v>1</v>
      </c>
      <c r="Y12" s="27"/>
      <c r="Z12" s="27"/>
    </row>
    <row r="13" customFormat="false" ht="15.4" hidden="false" customHeight="true" outlineLevel="0" collapsed="false">
      <c r="A13" s="119" t="s">
        <v>30</v>
      </c>
      <c r="B13" s="119"/>
      <c r="C13" s="120" t="s">
        <v>1084</v>
      </c>
      <c r="D13" s="121" t="s">
        <v>32</v>
      </c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2"/>
      <c r="Y13" s="27"/>
      <c r="Z13" s="27"/>
    </row>
    <row r="14" customFormat="false" ht="15.4" hidden="false" customHeight="true" outlineLevel="0" collapsed="false">
      <c r="A14" s="27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123" t="s">
        <v>1085</v>
      </c>
      <c r="R14" s="123"/>
      <c r="S14" s="123"/>
      <c r="T14" s="123"/>
      <c r="U14" s="123"/>
      <c r="V14" s="123"/>
      <c r="W14" s="123"/>
      <c r="X14" s="124" t="n">
        <v>1</v>
      </c>
      <c r="Y14" s="27"/>
      <c r="Z14" s="27"/>
    </row>
    <row r="15" customFormat="false" ht="15.4" hidden="false" customHeight="true" outlineLevel="0" collapsed="false">
      <c r="A15" s="119" t="s">
        <v>33</v>
      </c>
      <c r="B15" s="119"/>
      <c r="C15" s="120" t="s">
        <v>1084</v>
      </c>
      <c r="D15" s="121" t="s">
        <v>35</v>
      </c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2"/>
      <c r="Y15" s="27"/>
      <c r="Z15" s="27"/>
    </row>
    <row r="16" customFormat="false" ht="15.4" hidden="false" customHeight="true" outlineLevel="0" collapsed="false">
      <c r="A16" s="27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123" t="s">
        <v>1085</v>
      </c>
      <c r="R16" s="123"/>
      <c r="S16" s="123"/>
      <c r="T16" s="123"/>
      <c r="U16" s="123"/>
      <c r="V16" s="123"/>
      <c r="W16" s="123"/>
      <c r="X16" s="124" t="n">
        <v>1</v>
      </c>
      <c r="Y16" s="27"/>
      <c r="Z16" s="27"/>
    </row>
    <row r="17" customFormat="false" ht="15.4" hidden="false" customHeight="true" outlineLevel="0" collapsed="false">
      <c r="A17" s="119" t="s">
        <v>36</v>
      </c>
      <c r="B17" s="119"/>
      <c r="C17" s="125" t="s">
        <v>1082</v>
      </c>
      <c r="D17" s="126" t="s">
        <v>38</v>
      </c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27"/>
      <c r="Y17" s="27"/>
      <c r="Z17" s="27"/>
    </row>
    <row r="18" customFormat="false" ht="15.2" hidden="false" customHeight="true" outlineLevel="0" collapsed="false">
      <c r="A18" s="27"/>
      <c r="B18" s="127"/>
      <c r="C18" s="127"/>
      <c r="D18" s="127"/>
      <c r="E18" s="127"/>
      <c r="F18" s="128" t="s">
        <v>1086</v>
      </c>
      <c r="G18" s="128"/>
      <c r="H18" s="128"/>
      <c r="I18" s="128"/>
      <c r="J18" s="128"/>
      <c r="K18" s="128"/>
      <c r="L18" s="128" t="s">
        <v>1087</v>
      </c>
      <c r="M18" s="128"/>
      <c r="N18" s="128"/>
      <c r="O18" s="128" t="s">
        <v>1087</v>
      </c>
      <c r="P18" s="128"/>
      <c r="Q18" s="128"/>
      <c r="R18" s="128" t="s">
        <v>1087</v>
      </c>
      <c r="S18" s="128"/>
      <c r="T18" s="128"/>
      <c r="U18" s="128" t="s">
        <v>1088</v>
      </c>
      <c r="V18" s="128"/>
      <c r="W18" s="128"/>
      <c r="X18" s="128" t="s">
        <v>1089</v>
      </c>
      <c r="Y18" s="27"/>
      <c r="Z18" s="27"/>
    </row>
    <row r="19" customFormat="false" ht="25.5" hidden="false" customHeight="true" outlineLevel="0" collapsed="false">
      <c r="A19" s="27"/>
      <c r="B19" s="129" t="s">
        <v>1090</v>
      </c>
      <c r="C19" s="129"/>
      <c r="D19" s="129"/>
      <c r="E19" s="129"/>
      <c r="F19" s="129"/>
      <c r="G19" s="129"/>
      <c r="H19" s="129"/>
      <c r="I19" s="130" t="n">
        <v>1</v>
      </c>
      <c r="J19" s="130"/>
      <c r="K19" s="130"/>
      <c r="L19" s="131"/>
      <c r="M19" s="131"/>
      <c r="N19" s="131"/>
      <c r="O19" s="131"/>
      <c r="P19" s="131"/>
      <c r="Q19" s="131"/>
      <c r="R19" s="131"/>
      <c r="S19" s="131"/>
      <c r="T19" s="131"/>
      <c r="U19" s="131" t="n">
        <v>1</v>
      </c>
      <c r="V19" s="131"/>
      <c r="W19" s="131"/>
      <c r="X19" s="29"/>
      <c r="Y19" s="27"/>
      <c r="Z19" s="27"/>
    </row>
    <row r="20" customFormat="false" ht="27" hidden="false" customHeight="true" outlineLevel="0" collapsed="false">
      <c r="A20" s="27"/>
      <c r="B20" s="43" t="s">
        <v>1091</v>
      </c>
      <c r="C20" s="43"/>
      <c r="D20" s="43"/>
      <c r="E20" s="43"/>
      <c r="F20" s="43"/>
      <c r="G20" s="43"/>
      <c r="H20" s="43"/>
      <c r="I20" s="132" t="n">
        <v>1</v>
      </c>
      <c r="J20" s="132"/>
      <c r="K20" s="132"/>
      <c r="L20" s="133"/>
      <c r="M20" s="133"/>
      <c r="N20" s="133"/>
      <c r="O20" s="133"/>
      <c r="P20" s="133"/>
      <c r="Q20" s="133"/>
      <c r="R20" s="133"/>
      <c r="S20" s="133"/>
      <c r="T20" s="133"/>
      <c r="U20" s="134" t="n">
        <v>1</v>
      </c>
      <c r="V20" s="134"/>
      <c r="W20" s="134"/>
      <c r="X20" s="27"/>
      <c r="Y20" s="27"/>
      <c r="Z20" s="27"/>
    </row>
    <row r="21" customFormat="false" ht="15.2" hidden="false" customHeight="true" outlineLevel="0" collapsed="false">
      <c r="A21" s="27"/>
      <c r="B21" s="135"/>
      <c r="C21" s="135"/>
      <c r="D21" s="135"/>
      <c r="E21" s="135"/>
      <c r="F21" s="136"/>
      <c r="G21" s="136"/>
      <c r="H21" s="136"/>
      <c r="I21" s="136"/>
      <c r="J21" s="136"/>
      <c r="K21" s="136"/>
      <c r="L21" s="137"/>
      <c r="M21" s="137"/>
      <c r="N21" s="137"/>
      <c r="O21" s="137"/>
      <c r="P21" s="137"/>
      <c r="Q21" s="137"/>
      <c r="R21" s="137"/>
      <c r="S21" s="137"/>
      <c r="T21" s="137"/>
      <c r="U21" s="138" t="n">
        <v>2</v>
      </c>
      <c r="V21" s="138"/>
      <c r="W21" s="138"/>
      <c r="X21" s="137" t="n">
        <v>2</v>
      </c>
      <c r="Y21" s="27"/>
      <c r="Z21" s="27"/>
    </row>
    <row r="22" customFormat="false" ht="15.4" hidden="false" customHeight="true" outlineLevel="0" collapsed="false">
      <c r="A22" s="27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123" t="s">
        <v>1092</v>
      </c>
      <c r="R22" s="123"/>
      <c r="S22" s="123"/>
      <c r="T22" s="123"/>
      <c r="U22" s="123"/>
      <c r="V22" s="123"/>
      <c r="W22" s="123"/>
      <c r="X22" s="124" t="n">
        <v>2</v>
      </c>
      <c r="Y22" s="27"/>
      <c r="Z22" s="27"/>
    </row>
    <row r="23" customFormat="false" ht="15.4" hidden="false" customHeight="true" outlineLevel="0" collapsed="false">
      <c r="A23" s="119" t="s">
        <v>40</v>
      </c>
      <c r="B23" s="119"/>
      <c r="C23" s="120" t="s">
        <v>1082</v>
      </c>
      <c r="D23" s="121" t="s">
        <v>42</v>
      </c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2"/>
      <c r="Y23" s="27"/>
      <c r="Z23" s="27"/>
    </row>
    <row r="24" customFormat="false" ht="15.4" hidden="false" customHeight="true" outlineLevel="0" collapsed="false">
      <c r="A24" s="27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123" t="s">
        <v>1092</v>
      </c>
      <c r="R24" s="123"/>
      <c r="S24" s="123"/>
      <c r="T24" s="123"/>
      <c r="U24" s="123"/>
      <c r="V24" s="123"/>
      <c r="W24" s="123"/>
      <c r="X24" s="124" t="n">
        <v>6</v>
      </c>
      <c r="Y24" s="27"/>
      <c r="Z24" s="27"/>
    </row>
    <row r="25" customFormat="false" ht="15.4" hidden="false" customHeight="true" outlineLevel="0" collapsed="false">
      <c r="A25" s="119" t="s">
        <v>43</v>
      </c>
      <c r="B25" s="119"/>
      <c r="C25" s="120" t="s">
        <v>1082</v>
      </c>
      <c r="D25" s="121" t="s">
        <v>45</v>
      </c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2"/>
      <c r="Y25" s="27"/>
      <c r="Z25" s="27"/>
    </row>
    <row r="26" customFormat="false" ht="15.4" hidden="false" customHeight="true" outlineLevel="0" collapsed="false">
      <c r="A26" s="27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123" t="s">
        <v>1092</v>
      </c>
      <c r="R26" s="123"/>
      <c r="S26" s="123"/>
      <c r="T26" s="123"/>
      <c r="U26" s="123"/>
      <c r="V26" s="123"/>
      <c r="W26" s="123"/>
      <c r="X26" s="124" t="n">
        <v>3</v>
      </c>
      <c r="Y26" s="27"/>
      <c r="Z26" s="27"/>
    </row>
    <row r="27" customFormat="false" ht="15.4" hidden="false" customHeight="true" outlineLevel="0" collapsed="false">
      <c r="A27" s="119" t="s">
        <v>46</v>
      </c>
      <c r="B27" s="119"/>
      <c r="C27" s="125" t="s">
        <v>49</v>
      </c>
      <c r="D27" s="126" t="s">
        <v>48</v>
      </c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27"/>
      <c r="Y27" s="27"/>
      <c r="Z27" s="27"/>
    </row>
    <row r="28" customFormat="false" ht="15.2" hidden="false" customHeight="true" outlineLevel="0" collapsed="false">
      <c r="A28" s="27"/>
      <c r="B28" s="127"/>
      <c r="C28" s="127"/>
      <c r="D28" s="127"/>
      <c r="E28" s="127"/>
      <c r="F28" s="128" t="s">
        <v>1086</v>
      </c>
      <c r="G28" s="128"/>
      <c r="H28" s="128"/>
      <c r="I28" s="128"/>
      <c r="J28" s="128"/>
      <c r="K28" s="128"/>
      <c r="L28" s="128" t="s">
        <v>1087</v>
      </c>
      <c r="M28" s="128"/>
      <c r="N28" s="128"/>
      <c r="O28" s="128" t="s">
        <v>1093</v>
      </c>
      <c r="P28" s="128"/>
      <c r="Q28" s="128"/>
      <c r="R28" s="128" t="s">
        <v>1094</v>
      </c>
      <c r="S28" s="128"/>
      <c r="T28" s="128"/>
      <c r="U28" s="128" t="s">
        <v>1088</v>
      </c>
      <c r="V28" s="128"/>
      <c r="W28" s="128"/>
      <c r="X28" s="128" t="s">
        <v>1089</v>
      </c>
      <c r="Y28" s="27"/>
      <c r="Z28" s="27"/>
    </row>
    <row r="29" customFormat="false" ht="15.2" hidden="false" customHeight="true" outlineLevel="0" collapsed="false">
      <c r="A29" s="27"/>
      <c r="B29" s="129" t="s">
        <v>1095</v>
      </c>
      <c r="C29" s="129"/>
      <c r="D29" s="129"/>
      <c r="E29" s="129"/>
      <c r="F29" s="129"/>
      <c r="G29" s="129"/>
      <c r="H29" s="129"/>
      <c r="I29" s="130"/>
      <c r="J29" s="130"/>
      <c r="K29" s="130"/>
      <c r="L29" s="131"/>
      <c r="M29" s="131"/>
      <c r="N29" s="131"/>
      <c r="O29" s="131" t="n">
        <v>2</v>
      </c>
      <c r="P29" s="131"/>
      <c r="Q29" s="131"/>
      <c r="R29" s="131" t="n">
        <v>1.5</v>
      </c>
      <c r="S29" s="131"/>
      <c r="T29" s="131"/>
      <c r="U29" s="139" t="n">
        <v>3</v>
      </c>
      <c r="V29" s="139"/>
      <c r="W29" s="139"/>
      <c r="X29" s="29"/>
      <c r="Y29" s="27"/>
      <c r="Z29" s="27"/>
    </row>
    <row r="30" customFormat="false" ht="15.2" hidden="false" customHeight="true" outlineLevel="0" collapsed="false">
      <c r="A30" s="27"/>
      <c r="B30" s="135"/>
      <c r="C30" s="135"/>
      <c r="D30" s="135"/>
      <c r="E30" s="135"/>
      <c r="F30" s="136"/>
      <c r="G30" s="136"/>
      <c r="H30" s="136"/>
      <c r="I30" s="136"/>
      <c r="J30" s="136"/>
      <c r="K30" s="136"/>
      <c r="L30" s="137"/>
      <c r="M30" s="137"/>
      <c r="N30" s="137"/>
      <c r="O30" s="137"/>
      <c r="P30" s="137"/>
      <c r="Q30" s="137"/>
      <c r="R30" s="137"/>
      <c r="S30" s="137"/>
      <c r="T30" s="137"/>
      <c r="U30" s="138" t="n">
        <v>3</v>
      </c>
      <c r="V30" s="138"/>
      <c r="W30" s="138"/>
      <c r="X30" s="137" t="n">
        <v>3</v>
      </c>
      <c r="Y30" s="27"/>
      <c r="Z30" s="27"/>
    </row>
    <row r="31" customFormat="false" ht="15.4" hidden="false" customHeight="true" outlineLevel="0" collapsed="false">
      <c r="A31" s="2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123" t="s">
        <v>1096</v>
      </c>
      <c r="R31" s="123"/>
      <c r="S31" s="123"/>
      <c r="T31" s="123"/>
      <c r="U31" s="123"/>
      <c r="V31" s="123"/>
      <c r="W31" s="123"/>
      <c r="X31" s="124" t="n">
        <v>3</v>
      </c>
      <c r="Y31" s="27"/>
      <c r="Z31" s="27"/>
    </row>
    <row r="32" customFormat="false" ht="15.4" hidden="false" customHeight="true" outlineLevel="0" collapsed="false">
      <c r="A32" s="119" t="s">
        <v>50</v>
      </c>
      <c r="B32" s="119"/>
      <c r="C32" s="125" t="s">
        <v>49</v>
      </c>
      <c r="D32" s="126" t="s">
        <v>52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27"/>
      <c r="Y32" s="27"/>
      <c r="Z32" s="27"/>
    </row>
    <row r="33" customFormat="false" ht="15.2" hidden="false" customHeight="true" outlineLevel="0" collapsed="false">
      <c r="A33" s="27"/>
      <c r="B33" s="127"/>
      <c r="C33" s="127"/>
      <c r="D33" s="127"/>
      <c r="E33" s="127"/>
      <c r="F33" s="128" t="s">
        <v>1087</v>
      </c>
      <c r="G33" s="128"/>
      <c r="H33" s="128"/>
      <c r="I33" s="128"/>
      <c r="J33" s="128"/>
      <c r="K33" s="128"/>
      <c r="L33" s="128" t="s">
        <v>1097</v>
      </c>
      <c r="M33" s="128"/>
      <c r="N33" s="128"/>
      <c r="O33" s="128" t="s">
        <v>1087</v>
      </c>
      <c r="P33" s="128"/>
      <c r="Q33" s="128"/>
      <c r="R33" s="128" t="s">
        <v>1094</v>
      </c>
      <c r="S33" s="128"/>
      <c r="T33" s="128"/>
      <c r="U33" s="128" t="s">
        <v>1088</v>
      </c>
      <c r="V33" s="128"/>
      <c r="W33" s="128"/>
      <c r="X33" s="128" t="s">
        <v>1089</v>
      </c>
      <c r="Y33" s="27"/>
      <c r="Z33" s="27"/>
    </row>
    <row r="34" customFormat="false" ht="15.2" hidden="false" customHeight="true" outlineLevel="0" collapsed="false">
      <c r="A34" s="27"/>
      <c r="B34" s="129" t="s">
        <v>1098</v>
      </c>
      <c r="C34" s="129"/>
      <c r="D34" s="129"/>
      <c r="E34" s="129"/>
      <c r="F34" s="129"/>
      <c r="G34" s="129"/>
      <c r="H34" s="129"/>
      <c r="I34" s="130"/>
      <c r="J34" s="130"/>
      <c r="K34" s="130"/>
      <c r="L34" s="131" t="n">
        <v>15</v>
      </c>
      <c r="M34" s="131"/>
      <c r="N34" s="131"/>
      <c r="O34" s="131"/>
      <c r="P34" s="131"/>
      <c r="Q34" s="131"/>
      <c r="R34" s="131" t="n">
        <v>2</v>
      </c>
      <c r="S34" s="131"/>
      <c r="T34" s="131"/>
      <c r="U34" s="131" t="n">
        <v>30</v>
      </c>
      <c r="V34" s="131"/>
      <c r="W34" s="131"/>
      <c r="X34" s="29"/>
      <c r="Y34" s="27"/>
      <c r="Z34" s="27"/>
    </row>
    <row r="35" customFormat="false" ht="15.2" hidden="false" customHeight="true" outlineLevel="0" collapsed="false">
      <c r="A35" s="27"/>
      <c r="B35" s="43" t="s">
        <v>1099</v>
      </c>
      <c r="C35" s="43"/>
      <c r="D35" s="43"/>
      <c r="E35" s="43"/>
      <c r="F35" s="43"/>
      <c r="G35" s="43"/>
      <c r="H35" s="43"/>
      <c r="I35" s="132"/>
      <c r="J35" s="132"/>
      <c r="K35" s="132"/>
      <c r="L35" s="133" t="n">
        <v>4</v>
      </c>
      <c r="M35" s="133"/>
      <c r="N35" s="133"/>
      <c r="O35" s="133"/>
      <c r="P35" s="133"/>
      <c r="Q35" s="133"/>
      <c r="R35" s="133" t="n">
        <v>2</v>
      </c>
      <c r="S35" s="133"/>
      <c r="T35" s="133"/>
      <c r="U35" s="134" t="n">
        <v>8</v>
      </c>
      <c r="V35" s="134"/>
      <c r="W35" s="134"/>
      <c r="X35" s="27"/>
      <c r="Y35" s="27"/>
      <c r="Z35" s="27"/>
    </row>
    <row r="36" customFormat="false" ht="15.2" hidden="false" customHeight="true" outlineLevel="0" collapsed="false">
      <c r="A36" s="27"/>
      <c r="B36" s="135"/>
      <c r="C36" s="135"/>
      <c r="D36" s="135"/>
      <c r="E36" s="135"/>
      <c r="F36" s="136"/>
      <c r="G36" s="136"/>
      <c r="H36" s="136"/>
      <c r="I36" s="136"/>
      <c r="J36" s="136"/>
      <c r="K36" s="136"/>
      <c r="L36" s="137"/>
      <c r="M36" s="137"/>
      <c r="N36" s="137"/>
      <c r="O36" s="137"/>
      <c r="P36" s="137"/>
      <c r="Q36" s="137"/>
      <c r="R36" s="137"/>
      <c r="S36" s="137"/>
      <c r="T36" s="137"/>
      <c r="U36" s="138" t="n">
        <v>38</v>
      </c>
      <c r="V36" s="138"/>
      <c r="W36" s="138"/>
      <c r="X36" s="137" t="n">
        <v>38</v>
      </c>
      <c r="Y36" s="27"/>
      <c r="Z36" s="27"/>
    </row>
    <row r="37" customFormat="false" ht="15.4" hidden="false" customHeight="true" outlineLevel="0" collapsed="false">
      <c r="A37" s="27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123" t="s">
        <v>1096</v>
      </c>
      <c r="R37" s="123"/>
      <c r="S37" s="123"/>
      <c r="T37" s="123"/>
      <c r="U37" s="123"/>
      <c r="V37" s="123"/>
      <c r="W37" s="123"/>
      <c r="X37" s="124" t="n">
        <v>38</v>
      </c>
      <c r="Y37" s="27"/>
      <c r="Z37" s="27"/>
    </row>
    <row r="38" customFormat="false" ht="15.4" hidden="false" customHeight="true" outlineLevel="0" collapsed="false">
      <c r="A38" s="119" t="s">
        <v>53</v>
      </c>
      <c r="B38" s="119"/>
      <c r="C38" s="120" t="s">
        <v>1100</v>
      </c>
      <c r="D38" s="121" t="s">
        <v>54</v>
      </c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2"/>
      <c r="Y38" s="27"/>
      <c r="Z38" s="27"/>
    </row>
    <row r="39" customFormat="false" ht="15.4" hidden="false" customHeight="true" outlineLevel="0" collapsed="false">
      <c r="A39" s="27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123" t="s">
        <v>1101</v>
      </c>
      <c r="R39" s="123"/>
      <c r="S39" s="123"/>
      <c r="T39" s="123"/>
      <c r="U39" s="123"/>
      <c r="V39" s="123"/>
      <c r="W39" s="123"/>
      <c r="X39" s="124" t="n">
        <v>4.39</v>
      </c>
      <c r="Y39" s="27"/>
      <c r="Z39" s="27"/>
    </row>
    <row r="40" customFormat="false" ht="15.4" hidden="false" customHeight="true" outlineLevel="0" collapsed="false">
      <c r="A40" s="119" t="s">
        <v>56</v>
      </c>
      <c r="B40" s="119"/>
      <c r="C40" s="125" t="s">
        <v>58</v>
      </c>
      <c r="D40" s="126" t="s">
        <v>57</v>
      </c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27"/>
      <c r="Y40" s="27"/>
      <c r="Z40" s="27"/>
    </row>
    <row r="41" customFormat="false" ht="15.2" hidden="false" customHeight="true" outlineLevel="0" collapsed="false">
      <c r="A41" s="27"/>
      <c r="B41" s="127"/>
      <c r="C41" s="127"/>
      <c r="D41" s="127"/>
      <c r="E41" s="127"/>
      <c r="F41" s="128" t="s">
        <v>1087</v>
      </c>
      <c r="G41" s="128"/>
      <c r="H41" s="128"/>
      <c r="I41" s="128"/>
      <c r="J41" s="128"/>
      <c r="K41" s="128"/>
      <c r="L41" s="128" t="s">
        <v>1102</v>
      </c>
      <c r="M41" s="128"/>
      <c r="N41" s="128"/>
      <c r="O41" s="128" t="s">
        <v>1087</v>
      </c>
      <c r="P41" s="128"/>
      <c r="Q41" s="128"/>
      <c r="R41" s="128" t="s">
        <v>1087</v>
      </c>
      <c r="S41" s="128"/>
      <c r="T41" s="128"/>
      <c r="U41" s="128" t="s">
        <v>1088</v>
      </c>
      <c r="V41" s="128"/>
      <c r="W41" s="128"/>
      <c r="X41" s="128" t="s">
        <v>1089</v>
      </c>
      <c r="Y41" s="27"/>
      <c r="Z41" s="27"/>
    </row>
    <row r="42" customFormat="false" ht="21.4" hidden="false" customHeight="true" outlineLevel="0" collapsed="false">
      <c r="A42" s="27"/>
      <c r="B42" s="129" t="s">
        <v>1103</v>
      </c>
      <c r="C42" s="129"/>
      <c r="D42" s="129"/>
      <c r="E42" s="129"/>
      <c r="F42" s="129"/>
      <c r="G42" s="129"/>
      <c r="H42" s="129"/>
      <c r="I42" s="130"/>
      <c r="J42" s="130"/>
      <c r="K42" s="130"/>
      <c r="L42" s="131" t="n">
        <v>2.4</v>
      </c>
      <c r="M42" s="131"/>
      <c r="N42" s="131"/>
      <c r="O42" s="131"/>
      <c r="P42" s="131"/>
      <c r="Q42" s="131"/>
      <c r="R42" s="131"/>
      <c r="S42" s="131"/>
      <c r="T42" s="131"/>
      <c r="U42" s="139" t="n">
        <v>2.4</v>
      </c>
      <c r="V42" s="139"/>
      <c r="W42" s="139"/>
      <c r="X42" s="29"/>
      <c r="Y42" s="27"/>
      <c r="Z42" s="27"/>
    </row>
    <row r="43" customFormat="false" ht="15.2" hidden="false" customHeight="true" outlineLevel="0" collapsed="false">
      <c r="A43" s="27"/>
      <c r="B43" s="135"/>
      <c r="C43" s="135"/>
      <c r="D43" s="135"/>
      <c r="E43" s="135"/>
      <c r="F43" s="136"/>
      <c r="G43" s="136"/>
      <c r="H43" s="136"/>
      <c r="I43" s="136"/>
      <c r="J43" s="136"/>
      <c r="K43" s="136"/>
      <c r="L43" s="137"/>
      <c r="M43" s="137"/>
      <c r="N43" s="137"/>
      <c r="O43" s="137"/>
      <c r="P43" s="137"/>
      <c r="Q43" s="137"/>
      <c r="R43" s="137"/>
      <c r="S43" s="137"/>
      <c r="T43" s="137"/>
      <c r="U43" s="138" t="n">
        <v>2.4</v>
      </c>
      <c r="V43" s="138"/>
      <c r="W43" s="138"/>
      <c r="X43" s="137" t="n">
        <v>2.4</v>
      </c>
      <c r="Y43" s="27"/>
      <c r="Z43" s="27"/>
    </row>
    <row r="44" customFormat="false" ht="15.4" hidden="false" customHeight="true" outlineLevel="0" collapsed="false">
      <c r="A44" s="27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123" t="s">
        <v>1104</v>
      </c>
      <c r="R44" s="123"/>
      <c r="S44" s="123"/>
      <c r="T44" s="123"/>
      <c r="U44" s="123"/>
      <c r="V44" s="123"/>
      <c r="W44" s="123"/>
      <c r="X44" s="124" t="n">
        <v>2.4</v>
      </c>
      <c r="Y44" s="27"/>
      <c r="Z44" s="27"/>
    </row>
    <row r="45" customFormat="false" ht="15.4" hidden="false" customHeight="true" outlineLevel="0" collapsed="false">
      <c r="A45" s="119" t="s">
        <v>59</v>
      </c>
      <c r="B45" s="119"/>
      <c r="C45" s="125" t="s">
        <v>1082</v>
      </c>
      <c r="D45" s="126" t="s">
        <v>61</v>
      </c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27"/>
      <c r="Y45" s="27"/>
      <c r="Z45" s="27"/>
    </row>
    <row r="46" customFormat="false" ht="15.2" hidden="false" customHeight="true" outlineLevel="0" collapsed="false">
      <c r="A46" s="27"/>
      <c r="B46" s="127"/>
      <c r="C46" s="127"/>
      <c r="D46" s="127"/>
      <c r="E46" s="127"/>
      <c r="F46" s="128" t="s">
        <v>1086</v>
      </c>
      <c r="G46" s="128"/>
      <c r="H46" s="128"/>
      <c r="I46" s="128"/>
      <c r="J46" s="128"/>
      <c r="K46" s="128"/>
      <c r="L46" s="128" t="s">
        <v>1087</v>
      </c>
      <c r="M46" s="128"/>
      <c r="N46" s="128"/>
      <c r="O46" s="128" t="s">
        <v>1087</v>
      </c>
      <c r="P46" s="128"/>
      <c r="Q46" s="128"/>
      <c r="R46" s="128" t="s">
        <v>1087</v>
      </c>
      <c r="S46" s="128"/>
      <c r="T46" s="128"/>
      <c r="U46" s="128" t="s">
        <v>1088</v>
      </c>
      <c r="V46" s="128"/>
      <c r="W46" s="128"/>
      <c r="X46" s="128" t="s">
        <v>1089</v>
      </c>
      <c r="Y46" s="27"/>
      <c r="Z46" s="27"/>
    </row>
    <row r="47" customFormat="false" ht="15.2" hidden="false" customHeight="true" outlineLevel="0" collapsed="false">
      <c r="A47" s="27"/>
      <c r="B47" s="129" t="s">
        <v>1105</v>
      </c>
      <c r="C47" s="129"/>
      <c r="D47" s="129"/>
      <c r="E47" s="129"/>
      <c r="F47" s="129"/>
      <c r="G47" s="129"/>
      <c r="H47" s="129"/>
      <c r="I47" s="130" t="n">
        <v>81</v>
      </c>
      <c r="J47" s="130"/>
      <c r="K47" s="130"/>
      <c r="L47" s="131"/>
      <c r="M47" s="131"/>
      <c r="N47" s="131"/>
      <c r="O47" s="131"/>
      <c r="P47" s="131"/>
      <c r="Q47" s="131"/>
      <c r="R47" s="131"/>
      <c r="S47" s="131"/>
      <c r="T47" s="131"/>
      <c r="U47" s="139" t="n">
        <v>81</v>
      </c>
      <c r="V47" s="139"/>
      <c r="W47" s="139"/>
      <c r="X47" s="29"/>
      <c r="Y47" s="27"/>
      <c r="Z47" s="27"/>
    </row>
    <row r="48" customFormat="false" ht="15.2" hidden="false" customHeight="true" outlineLevel="0" collapsed="false">
      <c r="A48" s="27"/>
      <c r="B48" s="135"/>
      <c r="C48" s="135"/>
      <c r="D48" s="135"/>
      <c r="E48" s="135"/>
      <c r="F48" s="136"/>
      <c r="G48" s="136"/>
      <c r="H48" s="136"/>
      <c r="I48" s="136"/>
      <c r="J48" s="136"/>
      <c r="K48" s="136"/>
      <c r="L48" s="137"/>
      <c r="M48" s="137"/>
      <c r="N48" s="137"/>
      <c r="O48" s="137"/>
      <c r="P48" s="137"/>
      <c r="Q48" s="137"/>
      <c r="R48" s="137"/>
      <c r="S48" s="137"/>
      <c r="T48" s="137"/>
      <c r="U48" s="138" t="n">
        <v>81</v>
      </c>
      <c r="V48" s="138"/>
      <c r="W48" s="138"/>
      <c r="X48" s="137" t="n">
        <v>81</v>
      </c>
      <c r="Y48" s="27"/>
      <c r="Z48" s="27"/>
    </row>
    <row r="49" customFormat="false" ht="15.4" hidden="false" customHeight="true" outlineLevel="0" collapsed="false">
      <c r="A49" s="27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123" t="s">
        <v>1083</v>
      </c>
      <c r="R49" s="123"/>
      <c r="S49" s="123"/>
      <c r="T49" s="123"/>
      <c r="U49" s="123"/>
      <c r="V49" s="123"/>
      <c r="W49" s="123"/>
      <c r="X49" s="124" t="n">
        <v>81</v>
      </c>
      <c r="Y49" s="27"/>
      <c r="Z49" s="27"/>
    </row>
    <row r="50" customFormat="false" ht="15.4" hidden="false" customHeight="true" outlineLevel="0" collapsed="false">
      <c r="A50" s="119" t="s">
        <v>62</v>
      </c>
      <c r="B50" s="119"/>
      <c r="C50" s="125" t="s">
        <v>65</v>
      </c>
      <c r="D50" s="126" t="s">
        <v>64</v>
      </c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27"/>
      <c r="Y50" s="27"/>
      <c r="Z50" s="27"/>
    </row>
    <row r="51" customFormat="false" ht="15.2" hidden="false" customHeight="true" outlineLevel="0" collapsed="false">
      <c r="A51" s="27"/>
      <c r="B51" s="127"/>
      <c r="C51" s="127"/>
      <c r="D51" s="127"/>
      <c r="E51" s="127"/>
      <c r="F51" s="128" t="s">
        <v>1086</v>
      </c>
      <c r="G51" s="128"/>
      <c r="H51" s="128"/>
      <c r="I51" s="128"/>
      <c r="J51" s="128"/>
      <c r="K51" s="128"/>
      <c r="L51" s="128" t="s">
        <v>1106</v>
      </c>
      <c r="M51" s="128"/>
      <c r="N51" s="128"/>
      <c r="O51" s="128" t="s">
        <v>1087</v>
      </c>
      <c r="P51" s="128"/>
      <c r="Q51" s="128"/>
      <c r="R51" s="128" t="s">
        <v>1087</v>
      </c>
      <c r="S51" s="128"/>
      <c r="T51" s="128"/>
      <c r="U51" s="128" t="s">
        <v>1088</v>
      </c>
      <c r="V51" s="128"/>
      <c r="W51" s="128"/>
      <c r="X51" s="128" t="s">
        <v>1089</v>
      </c>
      <c r="Y51" s="27"/>
      <c r="Z51" s="27"/>
    </row>
    <row r="52" customFormat="false" ht="15.2" hidden="false" customHeight="true" outlineLevel="0" collapsed="false">
      <c r="A52" s="27"/>
      <c r="B52" s="129" t="s">
        <v>1107</v>
      </c>
      <c r="C52" s="129"/>
      <c r="D52" s="129"/>
      <c r="E52" s="129"/>
      <c r="F52" s="129"/>
      <c r="G52" s="129"/>
      <c r="H52" s="129"/>
      <c r="I52" s="130"/>
      <c r="J52" s="130"/>
      <c r="K52" s="130"/>
      <c r="L52" s="131" t="n">
        <v>52.27</v>
      </c>
      <c r="M52" s="131"/>
      <c r="N52" s="131"/>
      <c r="O52" s="131"/>
      <c r="P52" s="131"/>
      <c r="Q52" s="131"/>
      <c r="R52" s="131"/>
      <c r="S52" s="131"/>
      <c r="T52" s="131"/>
      <c r="U52" s="131" t="n">
        <v>52.27</v>
      </c>
      <c r="V52" s="131"/>
      <c r="W52" s="131"/>
      <c r="X52" s="29"/>
      <c r="Y52" s="27"/>
      <c r="Z52" s="27"/>
    </row>
    <row r="53" customFormat="false" ht="15.2" hidden="false" customHeight="true" outlineLevel="0" collapsed="false">
      <c r="A53" s="27"/>
      <c r="B53" s="43" t="s">
        <v>1108</v>
      </c>
      <c r="C53" s="43"/>
      <c r="D53" s="43"/>
      <c r="E53" s="43"/>
      <c r="F53" s="43"/>
      <c r="G53" s="43"/>
      <c r="H53" s="43"/>
      <c r="I53" s="132"/>
      <c r="J53" s="132"/>
      <c r="K53" s="132"/>
      <c r="L53" s="133" t="n">
        <v>8.73</v>
      </c>
      <c r="M53" s="133"/>
      <c r="N53" s="133"/>
      <c r="O53" s="133"/>
      <c r="P53" s="133"/>
      <c r="Q53" s="133"/>
      <c r="R53" s="133"/>
      <c r="S53" s="133"/>
      <c r="T53" s="133"/>
      <c r="U53" s="133" t="n">
        <v>8.73</v>
      </c>
      <c r="V53" s="133"/>
      <c r="W53" s="133"/>
      <c r="X53" s="27"/>
      <c r="Y53" s="27"/>
      <c r="Z53" s="27"/>
    </row>
    <row r="54" customFormat="false" ht="15.2" hidden="false" customHeight="true" outlineLevel="0" collapsed="false">
      <c r="A54" s="27"/>
      <c r="B54" s="43" t="s">
        <v>1109</v>
      </c>
      <c r="C54" s="43"/>
      <c r="D54" s="43"/>
      <c r="E54" s="43"/>
      <c r="F54" s="43"/>
      <c r="G54" s="43"/>
      <c r="H54" s="43"/>
      <c r="I54" s="132"/>
      <c r="J54" s="132"/>
      <c r="K54" s="132"/>
      <c r="L54" s="133" t="n">
        <v>18.64</v>
      </c>
      <c r="M54" s="133"/>
      <c r="N54" s="133"/>
      <c r="O54" s="133"/>
      <c r="P54" s="133"/>
      <c r="Q54" s="133"/>
      <c r="R54" s="133"/>
      <c r="S54" s="133"/>
      <c r="T54" s="133"/>
      <c r="U54" s="133" t="n">
        <v>18.64</v>
      </c>
      <c r="V54" s="133"/>
      <c r="W54" s="133"/>
      <c r="X54" s="27"/>
      <c r="Y54" s="27"/>
      <c r="Z54" s="27"/>
    </row>
    <row r="55" customFormat="false" ht="15.2" hidden="false" customHeight="true" outlineLevel="0" collapsed="false">
      <c r="A55" s="27"/>
      <c r="B55" s="43" t="s">
        <v>1110</v>
      </c>
      <c r="C55" s="43"/>
      <c r="D55" s="43"/>
      <c r="E55" s="43"/>
      <c r="F55" s="43"/>
      <c r="G55" s="43"/>
      <c r="H55" s="43"/>
      <c r="I55" s="132"/>
      <c r="J55" s="132"/>
      <c r="K55" s="132"/>
      <c r="L55" s="133" t="n">
        <v>1.54</v>
      </c>
      <c r="M55" s="133"/>
      <c r="N55" s="133"/>
      <c r="O55" s="133"/>
      <c r="P55" s="133"/>
      <c r="Q55" s="133"/>
      <c r="R55" s="133"/>
      <c r="S55" s="133"/>
      <c r="T55" s="133"/>
      <c r="U55" s="133" t="n">
        <v>1.54</v>
      </c>
      <c r="V55" s="133"/>
      <c r="W55" s="133"/>
      <c r="X55" s="27"/>
      <c r="Y55" s="27"/>
      <c r="Z55" s="27"/>
    </row>
    <row r="56" customFormat="false" ht="15.2" hidden="false" customHeight="true" outlineLevel="0" collapsed="false">
      <c r="A56" s="27"/>
      <c r="B56" s="43" t="s">
        <v>1111</v>
      </c>
      <c r="C56" s="43"/>
      <c r="D56" s="43"/>
      <c r="E56" s="43"/>
      <c r="F56" s="43"/>
      <c r="G56" s="43"/>
      <c r="H56" s="43"/>
      <c r="I56" s="132"/>
      <c r="J56" s="132"/>
      <c r="K56" s="132"/>
      <c r="L56" s="133" t="n">
        <v>3.83</v>
      </c>
      <c r="M56" s="133"/>
      <c r="N56" s="133"/>
      <c r="O56" s="133"/>
      <c r="P56" s="133"/>
      <c r="Q56" s="133"/>
      <c r="R56" s="133"/>
      <c r="S56" s="133"/>
      <c r="T56" s="133"/>
      <c r="U56" s="133" t="n">
        <v>3.83</v>
      </c>
      <c r="V56" s="133"/>
      <c r="W56" s="133"/>
      <c r="X56" s="27"/>
      <c r="Y56" s="27"/>
      <c r="Z56" s="27"/>
    </row>
    <row r="57" customFormat="false" ht="15.2" hidden="false" customHeight="true" outlineLevel="0" collapsed="false">
      <c r="A57" s="27"/>
      <c r="B57" s="43" t="s">
        <v>1112</v>
      </c>
      <c r="C57" s="43"/>
      <c r="D57" s="43"/>
      <c r="E57" s="43"/>
      <c r="F57" s="43"/>
      <c r="G57" s="43"/>
      <c r="H57" s="43"/>
      <c r="I57" s="132"/>
      <c r="J57" s="132"/>
      <c r="K57" s="132"/>
      <c r="L57" s="133" t="n">
        <v>3.83</v>
      </c>
      <c r="M57" s="133"/>
      <c r="N57" s="133"/>
      <c r="O57" s="133"/>
      <c r="P57" s="133"/>
      <c r="Q57" s="133"/>
      <c r="R57" s="133"/>
      <c r="S57" s="133"/>
      <c r="T57" s="133"/>
      <c r="U57" s="133" t="n">
        <v>3.83</v>
      </c>
      <c r="V57" s="133"/>
      <c r="W57" s="133"/>
      <c r="X57" s="27"/>
      <c r="Y57" s="27"/>
      <c r="Z57" s="27"/>
    </row>
    <row r="58" customFormat="false" ht="15.2" hidden="false" customHeight="true" outlineLevel="0" collapsed="false">
      <c r="A58" s="27"/>
      <c r="B58" s="43" t="s">
        <v>1113</v>
      </c>
      <c r="C58" s="43"/>
      <c r="D58" s="43"/>
      <c r="E58" s="43"/>
      <c r="F58" s="43"/>
      <c r="G58" s="43"/>
      <c r="H58" s="43"/>
      <c r="I58" s="132"/>
      <c r="J58" s="132"/>
      <c r="K58" s="132"/>
      <c r="L58" s="133" t="n">
        <v>25.48</v>
      </c>
      <c r="M58" s="133"/>
      <c r="N58" s="133"/>
      <c r="O58" s="133"/>
      <c r="P58" s="133"/>
      <c r="Q58" s="133"/>
      <c r="R58" s="133"/>
      <c r="S58" s="133"/>
      <c r="T58" s="133"/>
      <c r="U58" s="133" t="n">
        <v>25.48</v>
      </c>
      <c r="V58" s="133"/>
      <c r="W58" s="133"/>
      <c r="X58" s="27"/>
      <c r="Y58" s="27"/>
      <c r="Z58" s="27"/>
    </row>
    <row r="59" customFormat="false" ht="15.2" hidden="false" customHeight="true" outlineLevel="0" collapsed="false">
      <c r="A59" s="27"/>
      <c r="B59" s="43" t="s">
        <v>1114</v>
      </c>
      <c r="C59" s="43"/>
      <c r="D59" s="43"/>
      <c r="E59" s="43"/>
      <c r="F59" s="43"/>
      <c r="G59" s="43"/>
      <c r="H59" s="43"/>
      <c r="I59" s="132"/>
      <c r="J59" s="132"/>
      <c r="K59" s="132"/>
      <c r="L59" s="133" t="n">
        <v>5.61</v>
      </c>
      <c r="M59" s="133"/>
      <c r="N59" s="133"/>
      <c r="O59" s="133"/>
      <c r="P59" s="133"/>
      <c r="Q59" s="133"/>
      <c r="R59" s="133"/>
      <c r="S59" s="133"/>
      <c r="T59" s="133"/>
      <c r="U59" s="133" t="n">
        <v>5.61</v>
      </c>
      <c r="V59" s="133"/>
      <c r="W59" s="133"/>
      <c r="X59" s="27"/>
      <c r="Y59" s="27"/>
      <c r="Z59" s="27"/>
    </row>
    <row r="60" customFormat="false" ht="15.2" hidden="false" customHeight="true" outlineLevel="0" collapsed="false">
      <c r="A60" s="27"/>
      <c r="B60" s="43" t="s">
        <v>1115</v>
      </c>
      <c r="C60" s="43"/>
      <c r="D60" s="43"/>
      <c r="E60" s="43"/>
      <c r="F60" s="43"/>
      <c r="G60" s="43"/>
      <c r="H60" s="43"/>
      <c r="I60" s="132"/>
      <c r="J60" s="132"/>
      <c r="K60" s="132"/>
      <c r="L60" s="133" t="n">
        <v>9.45</v>
      </c>
      <c r="M60" s="133"/>
      <c r="N60" s="133"/>
      <c r="O60" s="133"/>
      <c r="P60" s="133"/>
      <c r="Q60" s="133"/>
      <c r="R60" s="133"/>
      <c r="S60" s="133"/>
      <c r="T60" s="133"/>
      <c r="U60" s="134" t="n">
        <v>9.45</v>
      </c>
      <c r="V60" s="134"/>
      <c r="W60" s="134"/>
      <c r="X60" s="27"/>
      <c r="Y60" s="27"/>
      <c r="Z60" s="27"/>
    </row>
    <row r="61" customFormat="false" ht="15.2" hidden="false" customHeight="true" outlineLevel="0" collapsed="false">
      <c r="A61" s="27"/>
      <c r="B61" s="135"/>
      <c r="C61" s="135"/>
      <c r="D61" s="135"/>
      <c r="E61" s="135"/>
      <c r="F61" s="136"/>
      <c r="G61" s="136"/>
      <c r="H61" s="136"/>
      <c r="I61" s="136"/>
      <c r="J61" s="136"/>
      <c r="K61" s="136"/>
      <c r="L61" s="137"/>
      <c r="M61" s="137"/>
      <c r="N61" s="137"/>
      <c r="O61" s="137"/>
      <c r="P61" s="137"/>
      <c r="Q61" s="137"/>
      <c r="R61" s="137"/>
      <c r="S61" s="137"/>
      <c r="T61" s="137"/>
      <c r="U61" s="138" t="n">
        <v>129.38</v>
      </c>
      <c r="V61" s="138"/>
      <c r="W61" s="138"/>
      <c r="X61" s="137" t="n">
        <v>129.38</v>
      </c>
      <c r="Y61" s="27"/>
      <c r="Z61" s="27"/>
    </row>
    <row r="62" customFormat="false" ht="15.4" hidden="false" customHeight="true" outlineLevel="0" collapsed="false">
      <c r="A62" s="27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123" t="s">
        <v>1116</v>
      </c>
      <c r="R62" s="123"/>
      <c r="S62" s="123"/>
      <c r="T62" s="123"/>
      <c r="U62" s="123"/>
      <c r="V62" s="123"/>
      <c r="W62" s="123"/>
      <c r="X62" s="124" t="n">
        <v>129.38</v>
      </c>
      <c r="Y62" s="27"/>
      <c r="Z62" s="27"/>
    </row>
    <row r="63" customFormat="false" ht="22.15" hidden="false" customHeight="true" outlineLevel="0" collapsed="false">
      <c r="A63" s="119" t="s">
        <v>66</v>
      </c>
      <c r="B63" s="119"/>
      <c r="C63" s="125" t="s">
        <v>1117</v>
      </c>
      <c r="D63" s="126" t="s">
        <v>68</v>
      </c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27"/>
      <c r="Y63" s="27"/>
      <c r="Z63" s="27"/>
    </row>
    <row r="64" customFormat="false" ht="15.2" hidden="false" customHeight="true" outlineLevel="0" collapsed="false">
      <c r="A64" s="27"/>
      <c r="B64" s="127"/>
      <c r="C64" s="127"/>
      <c r="D64" s="127"/>
      <c r="E64" s="127"/>
      <c r="F64" s="128" t="s">
        <v>1086</v>
      </c>
      <c r="G64" s="128"/>
      <c r="H64" s="128"/>
      <c r="I64" s="128"/>
      <c r="J64" s="128"/>
      <c r="K64" s="128"/>
      <c r="L64" s="128" t="s">
        <v>1118</v>
      </c>
      <c r="M64" s="128"/>
      <c r="N64" s="128"/>
      <c r="O64" s="128" t="s">
        <v>1087</v>
      </c>
      <c r="P64" s="128"/>
      <c r="Q64" s="128"/>
      <c r="R64" s="128" t="s">
        <v>1094</v>
      </c>
      <c r="S64" s="128"/>
      <c r="T64" s="128"/>
      <c r="U64" s="128" t="s">
        <v>1088</v>
      </c>
      <c r="V64" s="128"/>
      <c r="W64" s="128"/>
      <c r="X64" s="128" t="s">
        <v>1089</v>
      </c>
      <c r="Y64" s="27"/>
      <c r="Z64" s="27"/>
    </row>
    <row r="65" customFormat="false" ht="15.2" hidden="false" customHeight="true" outlineLevel="0" collapsed="false">
      <c r="A65" s="27"/>
      <c r="B65" s="129" t="s">
        <v>1119</v>
      </c>
      <c r="C65" s="129"/>
      <c r="D65" s="129"/>
      <c r="E65" s="129"/>
      <c r="F65" s="129"/>
      <c r="G65" s="129"/>
      <c r="H65" s="129"/>
      <c r="I65" s="130" t="n">
        <v>6</v>
      </c>
      <c r="J65" s="130"/>
      <c r="K65" s="130"/>
      <c r="L65" s="131" t="n">
        <v>3</v>
      </c>
      <c r="M65" s="131"/>
      <c r="N65" s="131"/>
      <c r="O65" s="131"/>
      <c r="P65" s="131"/>
      <c r="Q65" s="131"/>
      <c r="R65" s="131" t="n">
        <v>3</v>
      </c>
      <c r="S65" s="131"/>
      <c r="T65" s="131"/>
      <c r="U65" s="139" t="n">
        <v>54</v>
      </c>
      <c r="V65" s="139"/>
      <c r="W65" s="139"/>
      <c r="X65" s="29"/>
      <c r="Y65" s="27"/>
      <c r="Z65" s="27"/>
    </row>
    <row r="66" customFormat="false" ht="15.2" hidden="false" customHeight="true" outlineLevel="0" collapsed="false">
      <c r="A66" s="27"/>
      <c r="B66" s="135"/>
      <c r="C66" s="135"/>
      <c r="D66" s="135"/>
      <c r="E66" s="135"/>
      <c r="F66" s="136"/>
      <c r="G66" s="136"/>
      <c r="H66" s="136"/>
      <c r="I66" s="136"/>
      <c r="J66" s="136"/>
      <c r="K66" s="136"/>
      <c r="L66" s="137"/>
      <c r="M66" s="137"/>
      <c r="N66" s="137"/>
      <c r="O66" s="137"/>
      <c r="P66" s="137"/>
      <c r="Q66" s="137"/>
      <c r="R66" s="137"/>
      <c r="S66" s="137"/>
      <c r="T66" s="137"/>
      <c r="U66" s="138" t="n">
        <v>54</v>
      </c>
      <c r="V66" s="138"/>
      <c r="W66" s="138"/>
      <c r="X66" s="137" t="n">
        <v>54</v>
      </c>
      <c r="Y66" s="27"/>
      <c r="Z66" s="27"/>
    </row>
    <row r="67" customFormat="false" ht="15.4" hidden="false" customHeight="true" outlineLevel="0" collapsed="false">
      <c r="A67" s="27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123" t="s">
        <v>1120</v>
      </c>
      <c r="R67" s="123"/>
      <c r="S67" s="123"/>
      <c r="T67" s="123"/>
      <c r="U67" s="123"/>
      <c r="V67" s="123"/>
      <c r="W67" s="123"/>
      <c r="X67" s="124" t="n">
        <v>54</v>
      </c>
      <c r="Y67" s="27"/>
      <c r="Z67" s="27"/>
    </row>
    <row r="68" customFormat="false" ht="15.4" hidden="false" customHeight="true" outlineLevel="0" collapsed="false">
      <c r="A68" s="119" t="s">
        <v>70</v>
      </c>
      <c r="B68" s="119"/>
      <c r="C68" s="125" t="s">
        <v>72</v>
      </c>
      <c r="D68" s="126" t="s">
        <v>71</v>
      </c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27"/>
      <c r="Y68" s="27"/>
      <c r="Z68" s="27"/>
    </row>
    <row r="69" customFormat="false" ht="42.75" hidden="false" customHeight="true" outlineLevel="0" collapsed="false">
      <c r="A69" s="27"/>
      <c r="B69" s="127" t="s">
        <v>1121</v>
      </c>
      <c r="C69" s="127"/>
      <c r="D69" s="127"/>
      <c r="E69" s="127"/>
      <c r="F69" s="128" t="s">
        <v>1122</v>
      </c>
      <c r="G69" s="128"/>
      <c r="H69" s="128"/>
      <c r="I69" s="128"/>
      <c r="J69" s="128"/>
      <c r="K69" s="128"/>
      <c r="L69" s="128" t="s">
        <v>1123</v>
      </c>
      <c r="M69" s="128"/>
      <c r="N69" s="128"/>
      <c r="O69" s="128" t="s">
        <v>1087</v>
      </c>
      <c r="P69" s="128"/>
      <c r="Q69" s="128"/>
      <c r="R69" s="128" t="s">
        <v>1087</v>
      </c>
      <c r="S69" s="128"/>
      <c r="T69" s="128"/>
      <c r="U69" s="128" t="s">
        <v>1088</v>
      </c>
      <c r="V69" s="128"/>
      <c r="W69" s="128"/>
      <c r="X69" s="128" t="s">
        <v>1089</v>
      </c>
      <c r="Y69" s="27"/>
      <c r="Z69" s="27"/>
    </row>
    <row r="70" customFormat="false" ht="15.2" hidden="false" customHeight="true" outlineLevel="0" collapsed="false">
      <c r="A70" s="27"/>
      <c r="B70" s="129" t="s">
        <v>1107</v>
      </c>
      <c r="C70" s="129"/>
      <c r="D70" s="129"/>
      <c r="E70" s="129"/>
      <c r="F70" s="129"/>
      <c r="G70" s="129"/>
      <c r="H70" s="129"/>
      <c r="I70" s="130" t="n">
        <v>6</v>
      </c>
      <c r="J70" s="130"/>
      <c r="K70" s="130"/>
      <c r="L70" s="131" t="n">
        <v>2</v>
      </c>
      <c r="M70" s="131"/>
      <c r="N70" s="131"/>
      <c r="O70" s="131"/>
      <c r="P70" s="131"/>
      <c r="Q70" s="131"/>
      <c r="R70" s="131"/>
      <c r="S70" s="131"/>
      <c r="T70" s="131"/>
      <c r="U70" s="131" t="n">
        <v>12</v>
      </c>
      <c r="V70" s="131"/>
      <c r="W70" s="131"/>
      <c r="X70" s="29"/>
      <c r="Y70" s="27"/>
      <c r="Z70" s="27"/>
    </row>
    <row r="71" customFormat="false" ht="15.2" hidden="false" customHeight="true" outlineLevel="0" collapsed="false">
      <c r="A71" s="27"/>
      <c r="B71" s="43" t="s">
        <v>1108</v>
      </c>
      <c r="C71" s="43"/>
      <c r="D71" s="43"/>
      <c r="E71" s="43"/>
      <c r="F71" s="43"/>
      <c r="G71" s="43"/>
      <c r="H71" s="43"/>
      <c r="I71" s="132" t="n">
        <v>1</v>
      </c>
      <c r="J71" s="132"/>
      <c r="K71" s="132"/>
      <c r="L71" s="133" t="n">
        <v>2</v>
      </c>
      <c r="M71" s="133"/>
      <c r="N71" s="133"/>
      <c r="O71" s="133"/>
      <c r="P71" s="133"/>
      <c r="Q71" s="133"/>
      <c r="R71" s="133"/>
      <c r="S71" s="133"/>
      <c r="T71" s="133"/>
      <c r="U71" s="133" t="n">
        <v>2</v>
      </c>
      <c r="V71" s="133"/>
      <c r="W71" s="133"/>
      <c r="X71" s="27"/>
      <c r="Y71" s="27"/>
      <c r="Z71" s="27"/>
    </row>
    <row r="72" customFormat="false" ht="15.2" hidden="false" customHeight="true" outlineLevel="0" collapsed="false">
      <c r="A72" s="27"/>
      <c r="B72" s="43" t="s">
        <v>1109</v>
      </c>
      <c r="C72" s="43"/>
      <c r="D72" s="43"/>
      <c r="E72" s="43"/>
      <c r="F72" s="43"/>
      <c r="G72" s="43"/>
      <c r="H72" s="43"/>
      <c r="I72" s="132" t="n">
        <v>3</v>
      </c>
      <c r="J72" s="132"/>
      <c r="K72" s="132"/>
      <c r="L72" s="133" t="n">
        <v>2</v>
      </c>
      <c r="M72" s="133"/>
      <c r="N72" s="133"/>
      <c r="O72" s="133"/>
      <c r="P72" s="133"/>
      <c r="Q72" s="133"/>
      <c r="R72" s="133"/>
      <c r="S72" s="133"/>
      <c r="T72" s="133"/>
      <c r="U72" s="133" t="n">
        <v>6</v>
      </c>
      <c r="V72" s="133"/>
      <c r="W72" s="133"/>
      <c r="X72" s="27"/>
      <c r="Y72" s="27"/>
      <c r="Z72" s="27"/>
    </row>
    <row r="73" customFormat="false" ht="15.2" hidden="false" customHeight="true" outlineLevel="0" collapsed="false">
      <c r="A73" s="27"/>
      <c r="B73" s="43" t="s">
        <v>1110</v>
      </c>
      <c r="C73" s="43"/>
      <c r="D73" s="43"/>
      <c r="E73" s="43"/>
      <c r="F73" s="43"/>
      <c r="G73" s="43"/>
      <c r="H73" s="43"/>
      <c r="I73" s="132" t="n">
        <v>1</v>
      </c>
      <c r="J73" s="132"/>
      <c r="K73" s="132"/>
      <c r="L73" s="133" t="n">
        <v>2</v>
      </c>
      <c r="M73" s="133"/>
      <c r="N73" s="133"/>
      <c r="O73" s="133"/>
      <c r="P73" s="133"/>
      <c r="Q73" s="133"/>
      <c r="R73" s="133"/>
      <c r="S73" s="133"/>
      <c r="T73" s="133"/>
      <c r="U73" s="133" t="n">
        <v>2</v>
      </c>
      <c r="V73" s="133"/>
      <c r="W73" s="133"/>
      <c r="X73" s="27"/>
      <c r="Y73" s="27"/>
      <c r="Z73" s="27"/>
    </row>
    <row r="74" customFormat="false" ht="15.2" hidden="false" customHeight="true" outlineLevel="0" collapsed="false">
      <c r="A74" s="27"/>
      <c r="B74" s="43" t="s">
        <v>1113</v>
      </c>
      <c r="C74" s="43"/>
      <c r="D74" s="43"/>
      <c r="E74" s="43"/>
      <c r="F74" s="43"/>
      <c r="G74" s="43"/>
      <c r="H74" s="43"/>
      <c r="I74" s="132" t="n">
        <v>4</v>
      </c>
      <c r="J74" s="132"/>
      <c r="K74" s="132"/>
      <c r="L74" s="133" t="n">
        <v>2</v>
      </c>
      <c r="M74" s="133"/>
      <c r="N74" s="133"/>
      <c r="O74" s="133"/>
      <c r="P74" s="133"/>
      <c r="Q74" s="133"/>
      <c r="R74" s="133"/>
      <c r="S74" s="133"/>
      <c r="T74" s="133"/>
      <c r="U74" s="133" t="n">
        <v>8</v>
      </c>
      <c r="V74" s="133"/>
      <c r="W74" s="133"/>
      <c r="X74" s="27"/>
      <c r="Y74" s="27"/>
      <c r="Z74" s="27"/>
    </row>
    <row r="75" customFormat="false" ht="15.2" hidden="false" customHeight="true" outlineLevel="0" collapsed="false">
      <c r="A75" s="27"/>
      <c r="B75" s="43" t="s">
        <v>1115</v>
      </c>
      <c r="C75" s="43"/>
      <c r="D75" s="43"/>
      <c r="E75" s="43"/>
      <c r="F75" s="43"/>
      <c r="G75" s="43"/>
      <c r="H75" s="43"/>
      <c r="I75" s="132" t="n">
        <v>2</v>
      </c>
      <c r="J75" s="132"/>
      <c r="K75" s="132"/>
      <c r="L75" s="133" t="n">
        <v>2</v>
      </c>
      <c r="M75" s="133"/>
      <c r="N75" s="133"/>
      <c r="O75" s="133"/>
      <c r="P75" s="133"/>
      <c r="Q75" s="133"/>
      <c r="R75" s="133"/>
      <c r="S75" s="133"/>
      <c r="T75" s="133"/>
      <c r="U75" s="134" t="n">
        <v>4</v>
      </c>
      <c r="V75" s="134"/>
      <c r="W75" s="134"/>
      <c r="X75" s="27"/>
      <c r="Y75" s="27"/>
      <c r="Z75" s="27"/>
    </row>
    <row r="76" customFormat="false" ht="15.2" hidden="false" customHeight="true" outlineLevel="0" collapsed="false">
      <c r="A76" s="27"/>
      <c r="B76" s="135"/>
      <c r="C76" s="135"/>
      <c r="D76" s="135"/>
      <c r="E76" s="135"/>
      <c r="F76" s="136"/>
      <c r="G76" s="136"/>
      <c r="H76" s="136"/>
      <c r="I76" s="136"/>
      <c r="J76" s="136"/>
      <c r="K76" s="136"/>
      <c r="L76" s="137"/>
      <c r="M76" s="137"/>
      <c r="N76" s="137"/>
      <c r="O76" s="137"/>
      <c r="P76" s="137"/>
      <c r="Q76" s="137"/>
      <c r="R76" s="137"/>
      <c r="S76" s="137"/>
      <c r="T76" s="137"/>
      <c r="U76" s="138" t="n">
        <v>34</v>
      </c>
      <c r="V76" s="138"/>
      <c r="W76" s="138"/>
      <c r="X76" s="137" t="n">
        <v>34</v>
      </c>
      <c r="Y76" s="27"/>
      <c r="Z76" s="27"/>
    </row>
    <row r="77" customFormat="false" ht="15.4" hidden="false" customHeight="true" outlineLevel="0" collapsed="false">
      <c r="A77" s="27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123" t="s">
        <v>1124</v>
      </c>
      <c r="R77" s="123"/>
      <c r="S77" s="123"/>
      <c r="T77" s="123"/>
      <c r="U77" s="123"/>
      <c r="V77" s="123"/>
      <c r="W77" s="123"/>
      <c r="X77" s="124" t="n">
        <v>34</v>
      </c>
      <c r="Y77" s="27"/>
      <c r="Z77" s="27"/>
    </row>
    <row r="78" customFormat="false" ht="15.4" hidden="false" customHeight="true" outlineLevel="0" collapsed="false">
      <c r="A78" s="119" t="s">
        <v>74</v>
      </c>
      <c r="B78" s="119"/>
      <c r="C78" s="125" t="s">
        <v>49</v>
      </c>
      <c r="D78" s="126" t="s">
        <v>75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27"/>
      <c r="Y78" s="27"/>
      <c r="Z78" s="35"/>
    </row>
    <row r="79" customFormat="false" ht="15.2" hidden="false" customHeight="true" outlineLevel="0" collapsed="false">
      <c r="A79" s="27"/>
      <c r="B79" s="127"/>
      <c r="C79" s="127"/>
      <c r="D79" s="127"/>
      <c r="E79" s="127"/>
      <c r="F79" s="128" t="s">
        <v>1086</v>
      </c>
      <c r="G79" s="128"/>
      <c r="H79" s="128"/>
      <c r="I79" s="128"/>
      <c r="J79" s="128"/>
      <c r="K79" s="128"/>
      <c r="L79" s="128" t="s">
        <v>1097</v>
      </c>
      <c r="M79" s="128"/>
      <c r="N79" s="128"/>
      <c r="O79" s="128" t="s">
        <v>1093</v>
      </c>
      <c r="P79" s="128"/>
      <c r="Q79" s="128"/>
      <c r="R79" s="128" t="s">
        <v>1087</v>
      </c>
      <c r="S79" s="128"/>
      <c r="T79" s="128"/>
      <c r="U79" s="128" t="s">
        <v>1088</v>
      </c>
      <c r="V79" s="128"/>
      <c r="W79" s="128"/>
      <c r="X79" s="128" t="s">
        <v>1089</v>
      </c>
      <c r="Y79" s="27"/>
      <c r="Z79" s="27"/>
    </row>
    <row r="80" customFormat="false" ht="15.2" hidden="false" customHeight="true" outlineLevel="0" collapsed="false">
      <c r="A80" s="27"/>
      <c r="B80" s="129" t="s">
        <v>1125</v>
      </c>
      <c r="C80" s="129"/>
      <c r="D80" s="129"/>
      <c r="E80" s="129"/>
      <c r="F80" s="129"/>
      <c r="G80" s="129"/>
      <c r="H80" s="129"/>
      <c r="I80" s="130"/>
      <c r="J80" s="130"/>
      <c r="K80" s="130"/>
      <c r="L80" s="131" t="n">
        <v>4</v>
      </c>
      <c r="M80" s="131"/>
      <c r="N80" s="131"/>
      <c r="O80" s="131" t="n">
        <v>3.5</v>
      </c>
      <c r="P80" s="131"/>
      <c r="Q80" s="131"/>
      <c r="R80" s="131"/>
      <c r="S80" s="131"/>
      <c r="T80" s="131"/>
      <c r="U80" s="139" t="n">
        <v>14</v>
      </c>
      <c r="V80" s="139"/>
      <c r="W80" s="139"/>
      <c r="X80" s="29"/>
      <c r="Y80" s="27"/>
      <c r="Z80" s="27"/>
    </row>
    <row r="81" customFormat="false" ht="15.2" hidden="false" customHeight="true" outlineLevel="0" collapsed="false">
      <c r="A81" s="27"/>
      <c r="B81" s="135"/>
      <c r="C81" s="135"/>
      <c r="D81" s="135"/>
      <c r="E81" s="135"/>
      <c r="F81" s="136"/>
      <c r="G81" s="136"/>
      <c r="H81" s="136"/>
      <c r="I81" s="136"/>
      <c r="J81" s="136"/>
      <c r="K81" s="136"/>
      <c r="L81" s="137"/>
      <c r="M81" s="137"/>
      <c r="N81" s="137"/>
      <c r="O81" s="137"/>
      <c r="P81" s="137"/>
      <c r="Q81" s="137"/>
      <c r="R81" s="137"/>
      <c r="S81" s="137"/>
      <c r="T81" s="137"/>
      <c r="U81" s="138" t="n">
        <v>14</v>
      </c>
      <c r="V81" s="138"/>
      <c r="W81" s="138"/>
      <c r="X81" s="137" t="n">
        <v>14</v>
      </c>
      <c r="Y81" s="27"/>
      <c r="Z81" s="27"/>
    </row>
    <row r="82" customFormat="false" ht="15.4" hidden="false" customHeight="true" outlineLevel="0" collapsed="false">
      <c r="A82" s="27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123" t="s">
        <v>1096</v>
      </c>
      <c r="R82" s="123"/>
      <c r="S82" s="123"/>
      <c r="T82" s="123"/>
      <c r="U82" s="123"/>
      <c r="V82" s="123"/>
      <c r="W82" s="123"/>
      <c r="X82" s="124" t="n">
        <v>14</v>
      </c>
      <c r="Y82" s="27"/>
      <c r="Z82" s="27"/>
    </row>
    <row r="83" customFormat="false" ht="22.15" hidden="false" customHeight="true" outlineLevel="0" collapsed="false">
      <c r="A83" s="119" t="s">
        <v>76</v>
      </c>
      <c r="B83" s="119"/>
      <c r="C83" s="125" t="s">
        <v>49</v>
      </c>
      <c r="D83" s="126" t="s">
        <v>77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27"/>
      <c r="Y83" s="27"/>
      <c r="Z83" s="27"/>
    </row>
    <row r="84" customFormat="false" ht="15.2" hidden="false" customHeight="true" outlineLevel="0" collapsed="false">
      <c r="A84" s="27"/>
      <c r="B84" s="127"/>
      <c r="C84" s="127"/>
      <c r="D84" s="127"/>
      <c r="E84" s="127"/>
      <c r="F84" s="128" t="s">
        <v>1086</v>
      </c>
      <c r="G84" s="128"/>
      <c r="H84" s="128"/>
      <c r="I84" s="128"/>
      <c r="J84" s="128"/>
      <c r="K84" s="128"/>
      <c r="L84" s="128" t="s">
        <v>1097</v>
      </c>
      <c r="M84" s="128"/>
      <c r="N84" s="128"/>
      <c r="O84" s="128" t="s">
        <v>1093</v>
      </c>
      <c r="P84" s="128"/>
      <c r="Q84" s="128"/>
      <c r="R84" s="128" t="s">
        <v>1087</v>
      </c>
      <c r="S84" s="128"/>
      <c r="T84" s="128"/>
      <c r="U84" s="128" t="s">
        <v>1088</v>
      </c>
      <c r="V84" s="128"/>
      <c r="W84" s="128"/>
      <c r="X84" s="128" t="s">
        <v>1089</v>
      </c>
      <c r="Y84" s="27"/>
      <c r="Z84" s="27"/>
    </row>
    <row r="85" customFormat="false" ht="15.2" hidden="false" customHeight="true" outlineLevel="0" collapsed="false">
      <c r="A85" s="27"/>
      <c r="B85" s="129" t="s">
        <v>1126</v>
      </c>
      <c r="C85" s="129"/>
      <c r="D85" s="129"/>
      <c r="E85" s="129"/>
      <c r="F85" s="129"/>
      <c r="G85" s="129"/>
      <c r="H85" s="129"/>
      <c r="I85" s="130"/>
      <c r="J85" s="130"/>
      <c r="K85" s="130"/>
      <c r="L85" s="131" t="n">
        <v>4</v>
      </c>
      <c r="M85" s="131"/>
      <c r="N85" s="131"/>
      <c r="O85" s="131" t="n">
        <v>3</v>
      </c>
      <c r="P85" s="131"/>
      <c r="Q85" s="131"/>
      <c r="R85" s="131"/>
      <c r="S85" s="131"/>
      <c r="T85" s="131"/>
      <c r="U85" s="139" t="n">
        <v>12</v>
      </c>
      <c r="V85" s="139"/>
      <c r="W85" s="139"/>
      <c r="X85" s="29"/>
      <c r="Y85" s="27"/>
      <c r="Z85" s="27"/>
    </row>
    <row r="86" customFormat="false" ht="15.2" hidden="false" customHeight="true" outlineLevel="0" collapsed="false">
      <c r="A86" s="27"/>
      <c r="B86" s="135"/>
      <c r="C86" s="135"/>
      <c r="D86" s="135"/>
      <c r="E86" s="135"/>
      <c r="F86" s="136"/>
      <c r="G86" s="136"/>
      <c r="H86" s="136"/>
      <c r="I86" s="136"/>
      <c r="J86" s="136"/>
      <c r="K86" s="136"/>
      <c r="L86" s="137"/>
      <c r="M86" s="137"/>
      <c r="N86" s="137"/>
      <c r="O86" s="137"/>
      <c r="P86" s="137"/>
      <c r="Q86" s="137"/>
      <c r="R86" s="137"/>
      <c r="S86" s="137"/>
      <c r="T86" s="137"/>
      <c r="U86" s="138" t="n">
        <v>12</v>
      </c>
      <c r="V86" s="138"/>
      <c r="W86" s="138"/>
      <c r="X86" s="137" t="n">
        <v>12</v>
      </c>
      <c r="Y86" s="27"/>
      <c r="Z86" s="27"/>
    </row>
    <row r="87" customFormat="false" ht="15.4" hidden="false" customHeight="true" outlineLevel="0" collapsed="false">
      <c r="A87" s="27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123" t="s">
        <v>1096</v>
      </c>
      <c r="R87" s="123"/>
      <c r="S87" s="123"/>
      <c r="T87" s="123"/>
      <c r="U87" s="123"/>
      <c r="V87" s="123"/>
      <c r="W87" s="123"/>
      <c r="X87" s="124" t="n">
        <v>12</v>
      </c>
      <c r="Y87" s="27"/>
      <c r="Z87" s="27"/>
    </row>
    <row r="88" customFormat="false" ht="22.15" hidden="false" customHeight="true" outlineLevel="0" collapsed="false">
      <c r="A88" s="119" t="s">
        <v>78</v>
      </c>
      <c r="B88" s="119"/>
      <c r="C88" s="125" t="s">
        <v>49</v>
      </c>
      <c r="D88" s="126" t="s">
        <v>79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27"/>
      <c r="Y88" s="27"/>
      <c r="Z88" s="27"/>
    </row>
    <row r="89" customFormat="false" ht="15.2" hidden="false" customHeight="true" outlineLevel="0" collapsed="false">
      <c r="A89" s="27"/>
      <c r="B89" s="127"/>
      <c r="C89" s="127"/>
      <c r="D89" s="127"/>
      <c r="E89" s="127"/>
      <c r="F89" s="128" t="s">
        <v>1086</v>
      </c>
      <c r="G89" s="128"/>
      <c r="H89" s="128"/>
      <c r="I89" s="128"/>
      <c r="J89" s="128"/>
      <c r="K89" s="128"/>
      <c r="L89" s="128" t="s">
        <v>1097</v>
      </c>
      <c r="M89" s="128"/>
      <c r="N89" s="128"/>
      <c r="O89" s="128" t="s">
        <v>1093</v>
      </c>
      <c r="P89" s="128"/>
      <c r="Q89" s="128"/>
      <c r="R89" s="128" t="s">
        <v>1087</v>
      </c>
      <c r="S89" s="128"/>
      <c r="T89" s="128"/>
      <c r="U89" s="128" t="s">
        <v>1088</v>
      </c>
      <c r="V89" s="128"/>
      <c r="W89" s="128"/>
      <c r="X89" s="128" t="s">
        <v>1089</v>
      </c>
      <c r="Y89" s="27"/>
      <c r="Z89" s="27"/>
    </row>
    <row r="90" customFormat="false" ht="15.2" hidden="false" customHeight="true" outlineLevel="0" collapsed="false">
      <c r="A90" s="27"/>
      <c r="B90" s="129" t="s">
        <v>1127</v>
      </c>
      <c r="C90" s="129"/>
      <c r="D90" s="129"/>
      <c r="E90" s="129"/>
      <c r="F90" s="129"/>
      <c r="G90" s="129"/>
      <c r="H90" s="129"/>
      <c r="I90" s="130"/>
      <c r="J90" s="130"/>
      <c r="K90" s="130"/>
      <c r="L90" s="131" t="n">
        <v>4</v>
      </c>
      <c r="M90" s="131"/>
      <c r="N90" s="131"/>
      <c r="O90" s="131" t="n">
        <v>3</v>
      </c>
      <c r="P90" s="131"/>
      <c r="Q90" s="131"/>
      <c r="R90" s="131"/>
      <c r="S90" s="131"/>
      <c r="T90" s="131"/>
      <c r="U90" s="139" t="n">
        <v>12</v>
      </c>
      <c r="V90" s="139"/>
      <c r="W90" s="139"/>
      <c r="X90" s="29"/>
      <c r="Y90" s="27"/>
      <c r="Z90" s="27"/>
    </row>
    <row r="91" customFormat="false" ht="15.2" hidden="false" customHeight="true" outlineLevel="0" collapsed="false">
      <c r="A91" s="27"/>
      <c r="B91" s="135"/>
      <c r="C91" s="135"/>
      <c r="D91" s="135"/>
      <c r="E91" s="135"/>
      <c r="F91" s="136"/>
      <c r="G91" s="136"/>
      <c r="H91" s="136"/>
      <c r="I91" s="136"/>
      <c r="J91" s="136"/>
      <c r="K91" s="136"/>
      <c r="L91" s="137"/>
      <c r="M91" s="137"/>
      <c r="N91" s="137"/>
      <c r="O91" s="137"/>
      <c r="P91" s="137"/>
      <c r="Q91" s="137"/>
      <c r="R91" s="137"/>
      <c r="S91" s="137"/>
      <c r="T91" s="137"/>
      <c r="U91" s="138" t="n">
        <v>12</v>
      </c>
      <c r="V91" s="138"/>
      <c r="W91" s="138"/>
      <c r="X91" s="137" t="n">
        <v>12</v>
      </c>
      <c r="Y91" s="27"/>
      <c r="Z91" s="27"/>
    </row>
    <row r="92" customFormat="false" ht="15.4" hidden="false" customHeight="true" outlineLevel="0" collapsed="false">
      <c r="A92" s="27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123" t="s">
        <v>1096</v>
      </c>
      <c r="R92" s="123"/>
      <c r="S92" s="123"/>
      <c r="T92" s="123"/>
      <c r="U92" s="123"/>
      <c r="V92" s="123"/>
      <c r="W92" s="123"/>
      <c r="X92" s="124" t="n">
        <v>12</v>
      </c>
      <c r="Y92" s="27"/>
      <c r="Z92" s="27"/>
    </row>
    <row r="93" customFormat="false" ht="22.15" hidden="false" customHeight="true" outlineLevel="0" collapsed="false">
      <c r="A93" s="119" t="s">
        <v>80</v>
      </c>
      <c r="B93" s="119"/>
      <c r="C93" s="125" t="s">
        <v>49</v>
      </c>
      <c r="D93" s="126" t="s">
        <v>81</v>
      </c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27"/>
      <c r="Y93" s="27"/>
      <c r="Z93" s="27"/>
    </row>
    <row r="94" customFormat="false" ht="15.2" hidden="false" customHeight="true" outlineLevel="0" collapsed="false">
      <c r="A94" s="27"/>
      <c r="B94" s="127"/>
      <c r="C94" s="127"/>
      <c r="D94" s="127"/>
      <c r="E94" s="127"/>
      <c r="F94" s="128" t="s">
        <v>1086</v>
      </c>
      <c r="G94" s="128"/>
      <c r="H94" s="128"/>
      <c r="I94" s="128"/>
      <c r="J94" s="128"/>
      <c r="K94" s="128"/>
      <c r="L94" s="128" t="s">
        <v>1097</v>
      </c>
      <c r="M94" s="128"/>
      <c r="N94" s="128"/>
      <c r="O94" s="128" t="s">
        <v>1093</v>
      </c>
      <c r="P94" s="128"/>
      <c r="Q94" s="128"/>
      <c r="R94" s="128" t="s">
        <v>1094</v>
      </c>
      <c r="S94" s="128"/>
      <c r="T94" s="128"/>
      <c r="U94" s="128" t="s">
        <v>1088</v>
      </c>
      <c r="V94" s="128"/>
      <c r="W94" s="128"/>
      <c r="X94" s="128" t="s">
        <v>1089</v>
      </c>
      <c r="Y94" s="27"/>
      <c r="Z94" s="27"/>
    </row>
    <row r="95" customFormat="false" ht="15.2" hidden="false" customHeight="true" outlineLevel="0" collapsed="false">
      <c r="A95" s="27"/>
      <c r="B95" s="129" t="s">
        <v>1128</v>
      </c>
      <c r="C95" s="129"/>
      <c r="D95" s="129"/>
      <c r="E95" s="129"/>
      <c r="F95" s="129"/>
      <c r="G95" s="129"/>
      <c r="H95" s="129"/>
      <c r="I95" s="130"/>
      <c r="J95" s="130"/>
      <c r="K95" s="130"/>
      <c r="L95" s="131" t="n">
        <v>4</v>
      </c>
      <c r="M95" s="131"/>
      <c r="N95" s="131"/>
      <c r="O95" s="131" t="n">
        <v>2.5</v>
      </c>
      <c r="P95" s="131"/>
      <c r="Q95" s="131"/>
      <c r="R95" s="131"/>
      <c r="S95" s="131"/>
      <c r="T95" s="131"/>
      <c r="U95" s="139" t="n">
        <v>10</v>
      </c>
      <c r="V95" s="139"/>
      <c r="W95" s="139"/>
      <c r="X95" s="29"/>
      <c r="Y95" s="27"/>
      <c r="Z95" s="27"/>
    </row>
    <row r="96" customFormat="false" ht="15.2" hidden="false" customHeight="true" outlineLevel="0" collapsed="false">
      <c r="A96" s="27"/>
      <c r="B96" s="135"/>
      <c r="C96" s="135"/>
      <c r="D96" s="135"/>
      <c r="E96" s="135"/>
      <c r="F96" s="136"/>
      <c r="G96" s="136"/>
      <c r="H96" s="136"/>
      <c r="I96" s="136"/>
      <c r="J96" s="136"/>
      <c r="K96" s="136"/>
      <c r="L96" s="137"/>
      <c r="M96" s="137"/>
      <c r="N96" s="137"/>
      <c r="O96" s="137"/>
      <c r="P96" s="137"/>
      <c r="Q96" s="137"/>
      <c r="R96" s="137"/>
      <c r="S96" s="137"/>
      <c r="T96" s="137"/>
      <c r="U96" s="138" t="n">
        <v>10</v>
      </c>
      <c r="V96" s="138"/>
      <c r="W96" s="138"/>
      <c r="X96" s="137" t="n">
        <v>10</v>
      </c>
      <c r="Y96" s="27"/>
      <c r="Z96" s="27"/>
    </row>
    <row r="97" customFormat="false" ht="15.4" hidden="false" customHeight="true" outlineLevel="0" collapsed="false">
      <c r="A97" s="27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123" t="s">
        <v>1096</v>
      </c>
      <c r="R97" s="123"/>
      <c r="S97" s="123"/>
      <c r="T97" s="123"/>
      <c r="U97" s="123"/>
      <c r="V97" s="123"/>
      <c r="W97" s="123"/>
      <c r="X97" s="124" t="n">
        <v>10</v>
      </c>
      <c r="Y97" s="27"/>
      <c r="Z97" s="27"/>
    </row>
    <row r="98" customFormat="false" ht="15.4" hidden="false" customHeight="true" outlineLevel="0" collapsed="false">
      <c r="A98" s="119" t="s">
        <v>83</v>
      </c>
      <c r="B98" s="119"/>
      <c r="C98" s="125" t="s">
        <v>49</v>
      </c>
      <c r="D98" s="126" t="s">
        <v>84</v>
      </c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27"/>
      <c r="Y98" s="27"/>
      <c r="Z98" s="35"/>
    </row>
    <row r="99" customFormat="false" ht="15.2" hidden="false" customHeight="true" outlineLevel="0" collapsed="false">
      <c r="A99" s="27"/>
      <c r="B99" s="127" t="s">
        <v>1129</v>
      </c>
      <c r="C99" s="127"/>
      <c r="D99" s="127"/>
      <c r="E99" s="127"/>
      <c r="F99" s="128" t="s">
        <v>1087</v>
      </c>
      <c r="G99" s="128"/>
      <c r="H99" s="128"/>
      <c r="I99" s="128"/>
      <c r="J99" s="128"/>
      <c r="K99" s="128"/>
      <c r="L99" s="128" t="s">
        <v>1106</v>
      </c>
      <c r="M99" s="128"/>
      <c r="N99" s="128"/>
      <c r="O99" s="128" t="s">
        <v>1087</v>
      </c>
      <c r="P99" s="128"/>
      <c r="Q99" s="128"/>
      <c r="R99" s="128" t="s">
        <v>1087</v>
      </c>
      <c r="S99" s="128"/>
      <c r="T99" s="128"/>
      <c r="U99" s="128" t="s">
        <v>1088</v>
      </c>
      <c r="V99" s="128"/>
      <c r="W99" s="128"/>
      <c r="X99" s="128" t="s">
        <v>1089</v>
      </c>
      <c r="Y99" s="27"/>
      <c r="Z99" s="27"/>
    </row>
    <row r="100" customFormat="false" ht="15.2" hidden="false" customHeight="true" outlineLevel="0" collapsed="false">
      <c r="A100" s="27"/>
      <c r="B100" s="129" t="s">
        <v>1130</v>
      </c>
      <c r="C100" s="129"/>
      <c r="D100" s="129"/>
      <c r="E100" s="129"/>
      <c r="F100" s="129"/>
      <c r="G100" s="129"/>
      <c r="H100" s="129"/>
      <c r="I100" s="130"/>
      <c r="J100" s="130"/>
      <c r="K100" s="130"/>
      <c r="L100" s="131" t="n">
        <v>4.75</v>
      </c>
      <c r="M100" s="131"/>
      <c r="N100" s="131"/>
      <c r="O100" s="131"/>
      <c r="P100" s="131"/>
      <c r="Q100" s="131"/>
      <c r="R100" s="131"/>
      <c r="S100" s="131"/>
      <c r="T100" s="131"/>
      <c r="U100" s="139" t="n">
        <v>4.75</v>
      </c>
      <c r="V100" s="139"/>
      <c r="W100" s="139"/>
      <c r="X100" s="29"/>
      <c r="Y100" s="27"/>
      <c r="Z100" s="27"/>
    </row>
    <row r="101" customFormat="false" ht="15.2" hidden="false" customHeight="true" outlineLevel="0" collapsed="false">
      <c r="A101" s="27"/>
      <c r="B101" s="140"/>
      <c r="C101" s="140"/>
      <c r="D101" s="140"/>
      <c r="E101" s="140"/>
      <c r="F101" s="141"/>
      <c r="G101" s="141"/>
      <c r="H101" s="141"/>
      <c r="I101" s="141"/>
      <c r="J101" s="141"/>
      <c r="K101" s="141"/>
      <c r="L101" s="142"/>
      <c r="M101" s="142"/>
      <c r="N101" s="142"/>
      <c r="O101" s="142"/>
      <c r="P101" s="142"/>
      <c r="Q101" s="142"/>
      <c r="R101" s="142"/>
      <c r="S101" s="142"/>
      <c r="T101" s="142"/>
      <c r="U101" s="143" t="n">
        <v>4.75</v>
      </c>
      <c r="V101" s="143"/>
      <c r="W101" s="143"/>
      <c r="X101" s="144" t="n">
        <v>4.75</v>
      </c>
      <c r="Y101" s="27"/>
      <c r="Z101" s="27"/>
    </row>
    <row r="102" customFormat="false" ht="15.2" hidden="false" customHeight="true" outlineLevel="0" collapsed="false">
      <c r="A102" s="27"/>
      <c r="B102" s="127" t="s">
        <v>1131</v>
      </c>
      <c r="C102" s="127"/>
      <c r="D102" s="127"/>
      <c r="E102" s="127"/>
      <c r="F102" s="128" t="s">
        <v>1087</v>
      </c>
      <c r="G102" s="128"/>
      <c r="H102" s="128"/>
      <c r="I102" s="128"/>
      <c r="J102" s="128"/>
      <c r="K102" s="128"/>
      <c r="L102" s="128" t="s">
        <v>1106</v>
      </c>
      <c r="M102" s="128"/>
      <c r="N102" s="128"/>
      <c r="O102" s="128" t="s">
        <v>1087</v>
      </c>
      <c r="P102" s="128"/>
      <c r="Q102" s="128"/>
      <c r="R102" s="128" t="s">
        <v>1087</v>
      </c>
      <c r="S102" s="128"/>
      <c r="T102" s="128"/>
      <c r="U102" s="128" t="s">
        <v>1088</v>
      </c>
      <c r="V102" s="128"/>
      <c r="W102" s="128"/>
      <c r="X102" s="128" t="s">
        <v>1089</v>
      </c>
      <c r="Y102" s="27"/>
      <c r="Z102" s="27"/>
    </row>
    <row r="103" customFormat="false" ht="15.2" hidden="false" customHeight="true" outlineLevel="0" collapsed="false">
      <c r="A103" s="27"/>
      <c r="B103" s="129" t="s">
        <v>1107</v>
      </c>
      <c r="C103" s="129"/>
      <c r="D103" s="129"/>
      <c r="E103" s="129"/>
      <c r="F103" s="129"/>
      <c r="G103" s="129"/>
      <c r="H103" s="129"/>
      <c r="I103" s="130"/>
      <c r="J103" s="130"/>
      <c r="K103" s="130"/>
      <c r="L103" s="131" t="n">
        <v>52.27</v>
      </c>
      <c r="M103" s="131"/>
      <c r="N103" s="131"/>
      <c r="O103" s="131"/>
      <c r="P103" s="131"/>
      <c r="Q103" s="131"/>
      <c r="R103" s="131"/>
      <c r="S103" s="131"/>
      <c r="T103" s="131"/>
      <c r="U103" s="131" t="n">
        <v>52.27</v>
      </c>
      <c r="V103" s="131"/>
      <c r="W103" s="131"/>
      <c r="X103" s="29"/>
      <c r="Y103" s="27"/>
      <c r="Z103" s="27"/>
    </row>
    <row r="104" customFormat="false" ht="15.2" hidden="false" customHeight="true" outlineLevel="0" collapsed="false">
      <c r="A104" s="27"/>
      <c r="B104" s="43" t="s">
        <v>1108</v>
      </c>
      <c r="C104" s="43"/>
      <c r="D104" s="43"/>
      <c r="E104" s="43"/>
      <c r="F104" s="43"/>
      <c r="G104" s="43"/>
      <c r="H104" s="43"/>
      <c r="I104" s="132"/>
      <c r="J104" s="132"/>
      <c r="K104" s="132"/>
      <c r="L104" s="133" t="n">
        <v>8.73</v>
      </c>
      <c r="M104" s="133"/>
      <c r="N104" s="133"/>
      <c r="O104" s="133"/>
      <c r="P104" s="133"/>
      <c r="Q104" s="133"/>
      <c r="R104" s="133"/>
      <c r="S104" s="133"/>
      <c r="T104" s="133"/>
      <c r="U104" s="133" t="n">
        <v>8.73</v>
      </c>
      <c r="V104" s="133"/>
      <c r="W104" s="133"/>
      <c r="X104" s="27"/>
      <c r="Y104" s="27"/>
      <c r="Z104" s="27"/>
    </row>
    <row r="105" customFormat="false" ht="15.2" hidden="false" customHeight="true" outlineLevel="0" collapsed="false">
      <c r="A105" s="27"/>
      <c r="B105" s="43" t="s">
        <v>1109</v>
      </c>
      <c r="C105" s="43"/>
      <c r="D105" s="43"/>
      <c r="E105" s="43"/>
      <c r="F105" s="43"/>
      <c r="G105" s="43"/>
      <c r="H105" s="43"/>
      <c r="I105" s="132"/>
      <c r="J105" s="132"/>
      <c r="K105" s="132"/>
      <c r="L105" s="133" t="n">
        <v>18.64</v>
      </c>
      <c r="M105" s="133"/>
      <c r="N105" s="133"/>
      <c r="O105" s="133"/>
      <c r="P105" s="133"/>
      <c r="Q105" s="133"/>
      <c r="R105" s="133"/>
      <c r="S105" s="133"/>
      <c r="T105" s="133"/>
      <c r="U105" s="133" t="n">
        <v>18.64</v>
      </c>
      <c r="V105" s="133"/>
      <c r="W105" s="133"/>
      <c r="X105" s="27"/>
      <c r="Y105" s="27"/>
      <c r="Z105" s="27"/>
    </row>
    <row r="106" customFormat="false" ht="15.2" hidden="false" customHeight="true" outlineLevel="0" collapsed="false">
      <c r="A106" s="27"/>
      <c r="B106" s="43" t="s">
        <v>1110</v>
      </c>
      <c r="C106" s="43"/>
      <c r="D106" s="43"/>
      <c r="E106" s="43"/>
      <c r="F106" s="43"/>
      <c r="G106" s="43"/>
      <c r="H106" s="43"/>
      <c r="I106" s="132"/>
      <c r="J106" s="132"/>
      <c r="K106" s="132"/>
      <c r="L106" s="133" t="n">
        <v>1.54</v>
      </c>
      <c r="M106" s="133"/>
      <c r="N106" s="133"/>
      <c r="O106" s="133"/>
      <c r="P106" s="133"/>
      <c r="Q106" s="133"/>
      <c r="R106" s="133"/>
      <c r="S106" s="133"/>
      <c r="T106" s="133"/>
      <c r="U106" s="133" t="n">
        <v>1.54</v>
      </c>
      <c r="V106" s="133"/>
      <c r="W106" s="133"/>
      <c r="X106" s="27"/>
      <c r="Y106" s="27"/>
      <c r="Z106" s="27"/>
    </row>
    <row r="107" customFormat="false" ht="15.2" hidden="false" customHeight="true" outlineLevel="0" collapsed="false">
      <c r="A107" s="27"/>
      <c r="B107" s="43" t="s">
        <v>1111</v>
      </c>
      <c r="C107" s="43"/>
      <c r="D107" s="43"/>
      <c r="E107" s="43"/>
      <c r="F107" s="43"/>
      <c r="G107" s="43"/>
      <c r="H107" s="43"/>
      <c r="I107" s="132"/>
      <c r="J107" s="132"/>
      <c r="K107" s="132"/>
      <c r="L107" s="133" t="n">
        <v>3.83</v>
      </c>
      <c r="M107" s="133"/>
      <c r="N107" s="133"/>
      <c r="O107" s="133"/>
      <c r="P107" s="133"/>
      <c r="Q107" s="133"/>
      <c r="R107" s="133"/>
      <c r="S107" s="133"/>
      <c r="T107" s="133"/>
      <c r="U107" s="133" t="n">
        <v>3.83</v>
      </c>
      <c r="V107" s="133"/>
      <c r="W107" s="133"/>
      <c r="X107" s="27"/>
      <c r="Y107" s="27"/>
      <c r="Z107" s="27"/>
    </row>
    <row r="108" customFormat="false" ht="15.2" hidden="false" customHeight="true" outlineLevel="0" collapsed="false">
      <c r="A108" s="27"/>
      <c r="B108" s="43" t="s">
        <v>1112</v>
      </c>
      <c r="C108" s="43"/>
      <c r="D108" s="43"/>
      <c r="E108" s="43"/>
      <c r="F108" s="43"/>
      <c r="G108" s="43"/>
      <c r="H108" s="43"/>
      <c r="I108" s="132"/>
      <c r="J108" s="132"/>
      <c r="K108" s="132"/>
      <c r="L108" s="133" t="n">
        <v>3.83</v>
      </c>
      <c r="M108" s="133"/>
      <c r="N108" s="133"/>
      <c r="O108" s="133"/>
      <c r="P108" s="133"/>
      <c r="Q108" s="133"/>
      <c r="R108" s="133"/>
      <c r="S108" s="133"/>
      <c r="T108" s="133"/>
      <c r="U108" s="133" t="n">
        <v>3.83</v>
      </c>
      <c r="V108" s="133"/>
      <c r="W108" s="133"/>
      <c r="X108" s="27"/>
      <c r="Y108" s="27"/>
      <c r="Z108" s="27"/>
    </row>
    <row r="109" customFormat="false" ht="15.2" hidden="false" customHeight="true" outlineLevel="0" collapsed="false">
      <c r="A109" s="27"/>
      <c r="B109" s="43" t="s">
        <v>1113</v>
      </c>
      <c r="C109" s="43"/>
      <c r="D109" s="43"/>
      <c r="E109" s="43"/>
      <c r="F109" s="43"/>
      <c r="G109" s="43"/>
      <c r="H109" s="43"/>
      <c r="I109" s="132"/>
      <c r="J109" s="132"/>
      <c r="K109" s="132"/>
      <c r="L109" s="133" t="n">
        <v>25.48</v>
      </c>
      <c r="M109" s="133"/>
      <c r="N109" s="133"/>
      <c r="O109" s="133"/>
      <c r="P109" s="133"/>
      <c r="Q109" s="133"/>
      <c r="R109" s="133"/>
      <c r="S109" s="133"/>
      <c r="T109" s="133"/>
      <c r="U109" s="133" t="n">
        <v>25.48</v>
      </c>
      <c r="V109" s="133"/>
      <c r="W109" s="133"/>
      <c r="X109" s="27"/>
      <c r="Y109" s="27"/>
      <c r="Z109" s="27"/>
    </row>
    <row r="110" customFormat="false" ht="15.2" hidden="false" customHeight="true" outlineLevel="0" collapsed="false">
      <c r="A110" s="27"/>
      <c r="B110" s="43" t="s">
        <v>1114</v>
      </c>
      <c r="C110" s="43"/>
      <c r="D110" s="43"/>
      <c r="E110" s="43"/>
      <c r="F110" s="43"/>
      <c r="G110" s="43"/>
      <c r="H110" s="43"/>
      <c r="I110" s="132"/>
      <c r="J110" s="132"/>
      <c r="K110" s="132"/>
      <c r="L110" s="133" t="n">
        <v>5.61</v>
      </c>
      <c r="M110" s="133"/>
      <c r="N110" s="133"/>
      <c r="O110" s="133"/>
      <c r="P110" s="133"/>
      <c r="Q110" s="133"/>
      <c r="R110" s="133"/>
      <c r="S110" s="133"/>
      <c r="T110" s="133"/>
      <c r="U110" s="133" t="n">
        <v>5.61</v>
      </c>
      <c r="V110" s="133"/>
      <c r="W110" s="133"/>
      <c r="X110" s="27"/>
      <c r="Y110" s="27"/>
      <c r="Z110" s="27"/>
    </row>
    <row r="111" customFormat="false" ht="15.2" hidden="false" customHeight="true" outlineLevel="0" collapsed="false">
      <c r="A111" s="27"/>
      <c r="B111" s="43" t="s">
        <v>1115</v>
      </c>
      <c r="C111" s="43"/>
      <c r="D111" s="43"/>
      <c r="E111" s="43"/>
      <c r="F111" s="43"/>
      <c r="G111" s="43"/>
      <c r="H111" s="43"/>
      <c r="I111" s="132"/>
      <c r="J111" s="132"/>
      <c r="K111" s="132"/>
      <c r="L111" s="133" t="n">
        <v>9.45</v>
      </c>
      <c r="M111" s="133"/>
      <c r="N111" s="133"/>
      <c r="O111" s="133"/>
      <c r="P111" s="133"/>
      <c r="Q111" s="133"/>
      <c r="R111" s="133"/>
      <c r="S111" s="133"/>
      <c r="T111" s="133"/>
      <c r="U111" s="134" t="n">
        <v>9.45</v>
      </c>
      <c r="V111" s="134"/>
      <c r="W111" s="134"/>
      <c r="X111" s="27"/>
      <c r="Y111" s="27"/>
      <c r="Z111" s="27"/>
    </row>
    <row r="112" customFormat="false" ht="15.2" hidden="false" customHeight="true" outlineLevel="0" collapsed="false">
      <c r="A112" s="27"/>
      <c r="B112" s="140"/>
      <c r="C112" s="140"/>
      <c r="D112" s="140"/>
      <c r="E112" s="140"/>
      <c r="F112" s="141"/>
      <c r="G112" s="141"/>
      <c r="H112" s="141"/>
      <c r="I112" s="141"/>
      <c r="J112" s="141"/>
      <c r="K112" s="141"/>
      <c r="L112" s="142"/>
      <c r="M112" s="142"/>
      <c r="N112" s="142"/>
      <c r="O112" s="142"/>
      <c r="P112" s="142"/>
      <c r="Q112" s="142"/>
      <c r="R112" s="142"/>
      <c r="S112" s="142"/>
      <c r="T112" s="142"/>
      <c r="U112" s="143" t="n">
        <v>129.38</v>
      </c>
      <c r="V112" s="143"/>
      <c r="W112" s="143"/>
      <c r="X112" s="144" t="n">
        <v>129.38</v>
      </c>
      <c r="Y112" s="27"/>
      <c r="Z112" s="27"/>
    </row>
    <row r="113" customFormat="false" ht="15.2" hidden="false" customHeight="true" outlineLevel="0" collapsed="false">
      <c r="A113" s="27"/>
      <c r="B113" s="127" t="s">
        <v>1132</v>
      </c>
      <c r="C113" s="127"/>
      <c r="D113" s="127"/>
      <c r="E113" s="127"/>
      <c r="F113" s="128" t="s">
        <v>1087</v>
      </c>
      <c r="G113" s="128"/>
      <c r="H113" s="128"/>
      <c r="I113" s="128"/>
      <c r="J113" s="128"/>
      <c r="K113" s="128"/>
      <c r="L113" s="128" t="s">
        <v>1133</v>
      </c>
      <c r="M113" s="128"/>
      <c r="N113" s="128"/>
      <c r="O113" s="128" t="s">
        <v>1094</v>
      </c>
      <c r="P113" s="128"/>
      <c r="Q113" s="128"/>
      <c r="R113" s="128" t="s">
        <v>1134</v>
      </c>
      <c r="S113" s="128"/>
      <c r="T113" s="128"/>
      <c r="U113" s="128" t="s">
        <v>1088</v>
      </c>
      <c r="V113" s="128"/>
      <c r="W113" s="128"/>
      <c r="X113" s="128" t="s">
        <v>1089</v>
      </c>
      <c r="Y113" s="27"/>
      <c r="Z113" s="27"/>
    </row>
    <row r="114" customFormat="false" ht="15.2" hidden="false" customHeight="true" outlineLevel="0" collapsed="false">
      <c r="A114" s="27"/>
      <c r="B114" s="129" t="s">
        <v>1135</v>
      </c>
      <c r="C114" s="129"/>
      <c r="D114" s="129"/>
      <c r="E114" s="129"/>
      <c r="F114" s="129"/>
      <c r="G114" s="129"/>
      <c r="H114" s="129"/>
      <c r="I114" s="130"/>
      <c r="J114" s="130"/>
      <c r="K114" s="130"/>
      <c r="L114" s="131" t="n">
        <v>5</v>
      </c>
      <c r="M114" s="131"/>
      <c r="N114" s="131"/>
      <c r="O114" s="131" t="n">
        <v>3</v>
      </c>
      <c r="P114" s="131"/>
      <c r="Q114" s="131"/>
      <c r="R114" s="131" t="n">
        <v>1.72</v>
      </c>
      <c r="S114" s="131"/>
      <c r="T114" s="131"/>
      <c r="U114" s="131" t="n">
        <v>13.28</v>
      </c>
      <c r="V114" s="131"/>
      <c r="W114" s="131"/>
      <c r="X114" s="29"/>
      <c r="Y114" s="27"/>
      <c r="Z114" s="27"/>
    </row>
    <row r="115" customFormat="false" ht="15.2" hidden="false" customHeight="true" outlineLevel="0" collapsed="false">
      <c r="A115" s="27"/>
      <c r="B115" s="43" t="s">
        <v>1136</v>
      </c>
      <c r="C115" s="43"/>
      <c r="D115" s="43"/>
      <c r="E115" s="43"/>
      <c r="F115" s="43"/>
      <c r="G115" s="43"/>
      <c r="H115" s="43"/>
      <c r="I115" s="132"/>
      <c r="J115" s="132"/>
      <c r="K115" s="132"/>
      <c r="L115" s="133" t="n">
        <v>8</v>
      </c>
      <c r="M115" s="133"/>
      <c r="N115" s="133"/>
      <c r="O115" s="133" t="n">
        <v>3</v>
      </c>
      <c r="P115" s="133"/>
      <c r="Q115" s="133"/>
      <c r="R115" s="133" t="n">
        <v>1.72</v>
      </c>
      <c r="S115" s="133"/>
      <c r="T115" s="133"/>
      <c r="U115" s="133" t="n">
        <v>22.28</v>
      </c>
      <c r="V115" s="133"/>
      <c r="W115" s="133"/>
      <c r="X115" s="27"/>
      <c r="Y115" s="27"/>
      <c r="Z115" s="27"/>
    </row>
    <row r="116" customFormat="false" ht="15.2" hidden="false" customHeight="true" outlineLevel="0" collapsed="false">
      <c r="A116" s="27"/>
      <c r="B116" s="43" t="s">
        <v>1137</v>
      </c>
      <c r="C116" s="43"/>
      <c r="D116" s="43"/>
      <c r="E116" s="43"/>
      <c r="F116" s="43"/>
      <c r="G116" s="43"/>
      <c r="H116" s="43"/>
      <c r="I116" s="132"/>
      <c r="J116" s="132"/>
      <c r="K116" s="132"/>
      <c r="L116" s="133" t="n">
        <v>8</v>
      </c>
      <c r="M116" s="133"/>
      <c r="N116" s="133"/>
      <c r="O116" s="133" t="n">
        <v>3</v>
      </c>
      <c r="P116" s="133"/>
      <c r="Q116" s="133"/>
      <c r="R116" s="133" t="n">
        <v>1.72</v>
      </c>
      <c r="S116" s="133"/>
      <c r="T116" s="133"/>
      <c r="U116" s="133" t="n">
        <v>22.28</v>
      </c>
      <c r="V116" s="133"/>
      <c r="W116" s="133"/>
      <c r="X116" s="27"/>
      <c r="Y116" s="27"/>
      <c r="Z116" s="27"/>
    </row>
    <row r="117" customFormat="false" ht="15.2" hidden="false" customHeight="true" outlineLevel="0" collapsed="false">
      <c r="A117" s="27"/>
      <c r="B117" s="43" t="s">
        <v>1138</v>
      </c>
      <c r="C117" s="43"/>
      <c r="D117" s="43"/>
      <c r="E117" s="43"/>
      <c r="F117" s="43"/>
      <c r="G117" s="43"/>
      <c r="H117" s="43"/>
      <c r="I117" s="132"/>
      <c r="J117" s="132"/>
      <c r="K117" s="132"/>
      <c r="L117" s="133" t="n">
        <v>9.5</v>
      </c>
      <c r="M117" s="133"/>
      <c r="N117" s="133"/>
      <c r="O117" s="133" t="n">
        <v>3</v>
      </c>
      <c r="P117" s="133"/>
      <c r="Q117" s="133"/>
      <c r="R117" s="133" t="n">
        <v>2.68</v>
      </c>
      <c r="S117" s="133"/>
      <c r="T117" s="133"/>
      <c r="U117" s="134" t="n">
        <v>25.82</v>
      </c>
      <c r="V117" s="134"/>
      <c r="W117" s="134"/>
      <c r="X117" s="27"/>
      <c r="Y117" s="27"/>
      <c r="Z117" s="27"/>
    </row>
    <row r="118" customFormat="false" ht="15.2" hidden="false" customHeight="true" outlineLevel="0" collapsed="false">
      <c r="A118" s="27"/>
      <c r="B118" s="140"/>
      <c r="C118" s="140"/>
      <c r="D118" s="140"/>
      <c r="E118" s="140"/>
      <c r="F118" s="141"/>
      <c r="G118" s="141"/>
      <c r="H118" s="141"/>
      <c r="I118" s="141"/>
      <c r="J118" s="141"/>
      <c r="K118" s="141"/>
      <c r="L118" s="142"/>
      <c r="M118" s="142"/>
      <c r="N118" s="142"/>
      <c r="O118" s="142"/>
      <c r="P118" s="142"/>
      <c r="Q118" s="142"/>
      <c r="R118" s="142"/>
      <c r="S118" s="142"/>
      <c r="T118" s="142"/>
      <c r="U118" s="138" t="n">
        <v>83.66</v>
      </c>
      <c r="V118" s="138"/>
      <c r="W118" s="138"/>
      <c r="X118" s="144" t="n">
        <v>83.66</v>
      </c>
      <c r="Y118" s="27"/>
      <c r="Z118" s="27"/>
    </row>
    <row r="119" customFormat="false" ht="15.2" hidden="false" customHeight="true" outlineLevel="0" collapsed="false">
      <c r="A119" s="27"/>
      <c r="B119" s="135"/>
      <c r="C119" s="135"/>
      <c r="D119" s="135"/>
      <c r="E119" s="135"/>
      <c r="F119" s="136"/>
      <c r="G119" s="136"/>
      <c r="H119" s="136"/>
      <c r="I119" s="136"/>
      <c r="J119" s="136"/>
      <c r="K119" s="136"/>
      <c r="L119" s="137"/>
      <c r="M119" s="137"/>
      <c r="N119" s="137"/>
      <c r="O119" s="137"/>
      <c r="P119" s="137"/>
      <c r="Q119" s="137"/>
      <c r="R119" s="137"/>
      <c r="S119" s="137"/>
      <c r="T119" s="137"/>
      <c r="U119" s="138" t="n">
        <v>217.79</v>
      </c>
      <c r="V119" s="138"/>
      <c r="W119" s="138"/>
      <c r="X119" s="137" t="n">
        <v>217.79</v>
      </c>
      <c r="Y119" s="27"/>
      <c r="Z119" s="27"/>
    </row>
    <row r="120" customFormat="false" ht="15.4" hidden="false" customHeight="true" outlineLevel="0" collapsed="false">
      <c r="A120" s="27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123" t="s">
        <v>1096</v>
      </c>
      <c r="R120" s="123"/>
      <c r="S120" s="123"/>
      <c r="T120" s="123"/>
      <c r="U120" s="123"/>
      <c r="V120" s="123"/>
      <c r="W120" s="123"/>
      <c r="X120" s="124" t="n">
        <v>217.79</v>
      </c>
      <c r="Y120" s="27"/>
      <c r="Z120" s="27"/>
    </row>
    <row r="121" customFormat="false" ht="15.4" hidden="false" customHeight="true" outlineLevel="0" collapsed="false">
      <c r="A121" s="119" t="s">
        <v>85</v>
      </c>
      <c r="B121" s="119"/>
      <c r="C121" s="125" t="s">
        <v>72</v>
      </c>
      <c r="D121" s="126" t="s">
        <v>86</v>
      </c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  <c r="U121" s="126"/>
      <c r="V121" s="126"/>
      <c r="W121" s="126"/>
      <c r="X121" s="27"/>
      <c r="Y121" s="27"/>
      <c r="Z121" s="27"/>
    </row>
    <row r="122" customFormat="false" ht="15.2" hidden="false" customHeight="true" outlineLevel="0" collapsed="false">
      <c r="A122" s="27"/>
      <c r="B122" s="127"/>
      <c r="C122" s="127"/>
      <c r="D122" s="127"/>
      <c r="E122" s="127"/>
      <c r="F122" s="128" t="s">
        <v>1139</v>
      </c>
      <c r="G122" s="128"/>
      <c r="H122" s="128"/>
      <c r="I122" s="128"/>
      <c r="J122" s="128"/>
      <c r="K122" s="128"/>
      <c r="L122" s="128" t="s">
        <v>1140</v>
      </c>
      <c r="M122" s="128"/>
      <c r="N122" s="128"/>
      <c r="O122" s="128" t="s">
        <v>1087</v>
      </c>
      <c r="P122" s="128"/>
      <c r="Q122" s="128"/>
      <c r="R122" s="128" t="s">
        <v>1087</v>
      </c>
      <c r="S122" s="128"/>
      <c r="T122" s="128"/>
      <c r="U122" s="128" t="s">
        <v>1088</v>
      </c>
      <c r="V122" s="128"/>
      <c r="W122" s="128"/>
      <c r="X122" s="128" t="s">
        <v>1089</v>
      </c>
      <c r="Y122" s="27"/>
      <c r="Z122" s="27"/>
    </row>
    <row r="123" customFormat="false" ht="15.2" hidden="false" customHeight="true" outlineLevel="0" collapsed="false">
      <c r="A123" s="27"/>
      <c r="B123" s="129" t="s">
        <v>1141</v>
      </c>
      <c r="C123" s="129"/>
      <c r="D123" s="129"/>
      <c r="E123" s="129"/>
      <c r="F123" s="129"/>
      <c r="G123" s="129"/>
      <c r="H123" s="129"/>
      <c r="I123" s="130" t="n">
        <v>29.9</v>
      </c>
      <c r="J123" s="130"/>
      <c r="K123" s="130"/>
      <c r="L123" s="131" t="n">
        <v>2</v>
      </c>
      <c r="M123" s="131"/>
      <c r="N123" s="131"/>
      <c r="O123" s="131"/>
      <c r="P123" s="131"/>
      <c r="Q123" s="131"/>
      <c r="R123" s="131"/>
      <c r="S123" s="131"/>
      <c r="T123" s="131"/>
      <c r="U123" s="131" t="n">
        <v>27.9</v>
      </c>
      <c r="V123" s="131"/>
      <c r="W123" s="131"/>
      <c r="X123" s="29"/>
      <c r="Y123" s="27"/>
      <c r="Z123" s="27"/>
    </row>
    <row r="124" customFormat="false" ht="15.2" hidden="false" customHeight="true" outlineLevel="0" collapsed="false">
      <c r="A124" s="27"/>
      <c r="B124" s="43" t="s">
        <v>1142</v>
      </c>
      <c r="C124" s="43"/>
      <c r="D124" s="43"/>
      <c r="E124" s="43"/>
      <c r="F124" s="43"/>
      <c r="G124" s="43"/>
      <c r="H124" s="43"/>
      <c r="I124" s="132" t="n">
        <v>17</v>
      </c>
      <c r="J124" s="132"/>
      <c r="K124" s="132"/>
      <c r="L124" s="133" t="n">
        <v>4.2</v>
      </c>
      <c r="M124" s="133"/>
      <c r="N124" s="133"/>
      <c r="O124" s="133"/>
      <c r="P124" s="133"/>
      <c r="Q124" s="133"/>
      <c r="R124" s="133"/>
      <c r="S124" s="133"/>
      <c r="T124" s="133"/>
      <c r="U124" s="133" t="n">
        <v>12.8</v>
      </c>
      <c r="V124" s="133"/>
      <c r="W124" s="133"/>
      <c r="X124" s="27"/>
      <c r="Y124" s="27"/>
      <c r="Z124" s="27"/>
    </row>
    <row r="125" customFormat="false" ht="15.2" hidden="false" customHeight="true" outlineLevel="0" collapsed="false">
      <c r="A125" s="27"/>
      <c r="B125" s="43" t="s">
        <v>1143</v>
      </c>
      <c r="C125" s="43"/>
      <c r="D125" s="43"/>
      <c r="E125" s="43"/>
      <c r="F125" s="43"/>
      <c r="G125" s="43"/>
      <c r="H125" s="43"/>
      <c r="I125" s="132" t="n">
        <v>18.2</v>
      </c>
      <c r="J125" s="132"/>
      <c r="K125" s="132"/>
      <c r="L125" s="133" t="n">
        <v>1.5</v>
      </c>
      <c r="M125" s="133"/>
      <c r="N125" s="133"/>
      <c r="O125" s="133"/>
      <c r="P125" s="133"/>
      <c r="Q125" s="133"/>
      <c r="R125" s="133"/>
      <c r="S125" s="133"/>
      <c r="T125" s="133"/>
      <c r="U125" s="133" t="n">
        <v>16.7</v>
      </c>
      <c r="V125" s="133"/>
      <c r="W125" s="133"/>
      <c r="X125" s="27"/>
      <c r="Y125" s="27"/>
      <c r="Z125" s="27"/>
    </row>
    <row r="126" customFormat="false" ht="15.2" hidden="false" customHeight="true" outlineLevel="0" collapsed="false">
      <c r="A126" s="27"/>
      <c r="B126" s="43" t="s">
        <v>1144</v>
      </c>
      <c r="C126" s="43"/>
      <c r="D126" s="43"/>
      <c r="E126" s="43"/>
      <c r="F126" s="43"/>
      <c r="G126" s="43"/>
      <c r="H126" s="43"/>
      <c r="I126" s="132" t="n">
        <v>2.4</v>
      </c>
      <c r="J126" s="132"/>
      <c r="K126" s="132"/>
      <c r="L126" s="133" t="n">
        <v>0.7</v>
      </c>
      <c r="M126" s="133"/>
      <c r="N126" s="133"/>
      <c r="O126" s="133"/>
      <c r="P126" s="133"/>
      <c r="Q126" s="133"/>
      <c r="R126" s="133"/>
      <c r="S126" s="133"/>
      <c r="T126" s="133"/>
      <c r="U126" s="133" t="n">
        <v>1.7</v>
      </c>
      <c r="V126" s="133"/>
      <c r="W126" s="133"/>
      <c r="X126" s="27"/>
      <c r="Y126" s="27"/>
      <c r="Z126" s="27"/>
    </row>
    <row r="127" customFormat="false" ht="15.2" hidden="false" customHeight="true" outlineLevel="0" collapsed="false">
      <c r="A127" s="27"/>
      <c r="B127" s="43" t="s">
        <v>1145</v>
      </c>
      <c r="C127" s="43"/>
      <c r="D127" s="43"/>
      <c r="E127" s="43"/>
      <c r="F127" s="43"/>
      <c r="G127" s="43"/>
      <c r="H127" s="43"/>
      <c r="I127" s="132" t="n">
        <v>2.4</v>
      </c>
      <c r="J127" s="132"/>
      <c r="K127" s="132"/>
      <c r="L127" s="133" t="n">
        <v>0.7</v>
      </c>
      <c r="M127" s="133"/>
      <c r="N127" s="133"/>
      <c r="O127" s="133"/>
      <c r="P127" s="133"/>
      <c r="Q127" s="133"/>
      <c r="R127" s="133"/>
      <c r="S127" s="133"/>
      <c r="T127" s="133"/>
      <c r="U127" s="133" t="n">
        <v>1.7</v>
      </c>
      <c r="V127" s="133"/>
      <c r="W127" s="133"/>
      <c r="X127" s="27"/>
      <c r="Y127" s="27"/>
      <c r="Z127" s="27"/>
    </row>
    <row r="128" customFormat="false" ht="15.2" hidden="false" customHeight="true" outlineLevel="0" collapsed="false">
      <c r="A128" s="27"/>
      <c r="B128" s="43" t="s">
        <v>1146</v>
      </c>
      <c r="C128" s="43"/>
      <c r="D128" s="43"/>
      <c r="E128" s="43"/>
      <c r="F128" s="43"/>
      <c r="G128" s="43"/>
      <c r="H128" s="43"/>
      <c r="I128" s="132" t="n">
        <v>20.2</v>
      </c>
      <c r="J128" s="132"/>
      <c r="K128" s="132"/>
      <c r="L128" s="133" t="n">
        <v>0.8</v>
      </c>
      <c r="M128" s="133"/>
      <c r="N128" s="133"/>
      <c r="O128" s="133"/>
      <c r="P128" s="133"/>
      <c r="Q128" s="133"/>
      <c r="R128" s="133"/>
      <c r="S128" s="133"/>
      <c r="T128" s="133"/>
      <c r="U128" s="133" t="n">
        <v>19.4</v>
      </c>
      <c r="V128" s="133"/>
      <c r="W128" s="133"/>
      <c r="X128" s="27"/>
      <c r="Y128" s="27"/>
      <c r="Z128" s="27"/>
    </row>
    <row r="129" customFormat="false" ht="15.2" hidden="false" customHeight="true" outlineLevel="0" collapsed="false">
      <c r="A129" s="27"/>
      <c r="B129" s="43" t="s">
        <v>1147</v>
      </c>
      <c r="C129" s="43"/>
      <c r="D129" s="43"/>
      <c r="E129" s="43"/>
      <c r="F129" s="43"/>
      <c r="G129" s="43"/>
      <c r="H129" s="43"/>
      <c r="I129" s="132" t="n">
        <v>12.3</v>
      </c>
      <c r="J129" s="132"/>
      <c r="K129" s="132"/>
      <c r="L129" s="133" t="n">
        <v>0.8</v>
      </c>
      <c r="M129" s="133"/>
      <c r="N129" s="133"/>
      <c r="O129" s="133"/>
      <c r="P129" s="133"/>
      <c r="Q129" s="133"/>
      <c r="R129" s="133"/>
      <c r="S129" s="133"/>
      <c r="T129" s="133"/>
      <c r="U129" s="134" t="n">
        <v>11.5</v>
      </c>
      <c r="V129" s="134"/>
      <c r="W129" s="134"/>
      <c r="X129" s="27"/>
      <c r="Y129" s="27"/>
      <c r="Z129" s="27"/>
    </row>
    <row r="130" customFormat="false" ht="15.2" hidden="false" customHeight="true" outlineLevel="0" collapsed="false">
      <c r="A130" s="27"/>
      <c r="B130" s="135"/>
      <c r="C130" s="135"/>
      <c r="D130" s="135"/>
      <c r="E130" s="135"/>
      <c r="F130" s="136"/>
      <c r="G130" s="136"/>
      <c r="H130" s="136"/>
      <c r="I130" s="136"/>
      <c r="J130" s="136"/>
      <c r="K130" s="136"/>
      <c r="L130" s="137"/>
      <c r="M130" s="137"/>
      <c r="N130" s="137"/>
      <c r="O130" s="137"/>
      <c r="P130" s="137"/>
      <c r="Q130" s="137"/>
      <c r="R130" s="137"/>
      <c r="S130" s="137"/>
      <c r="T130" s="137"/>
      <c r="U130" s="138" t="n">
        <v>91.7</v>
      </c>
      <c r="V130" s="138"/>
      <c r="W130" s="138"/>
      <c r="X130" s="137" t="n">
        <v>91.7</v>
      </c>
      <c r="Y130" s="27"/>
      <c r="Z130" s="27"/>
    </row>
    <row r="131" customFormat="false" ht="15.4" hidden="false" customHeight="true" outlineLevel="0" collapsed="false">
      <c r="A131" s="27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123" t="s">
        <v>1124</v>
      </c>
      <c r="R131" s="123"/>
      <c r="S131" s="123"/>
      <c r="T131" s="123"/>
      <c r="U131" s="123"/>
      <c r="V131" s="123"/>
      <c r="W131" s="123"/>
      <c r="X131" s="124" t="n">
        <v>91.7</v>
      </c>
      <c r="Y131" s="27"/>
      <c r="Z131" s="27"/>
    </row>
    <row r="132" customFormat="false" ht="15.4" hidden="false" customHeight="true" outlineLevel="0" collapsed="false">
      <c r="A132" s="119" t="s">
        <v>87</v>
      </c>
      <c r="B132" s="119"/>
      <c r="C132" s="125" t="s">
        <v>49</v>
      </c>
      <c r="D132" s="126" t="s">
        <v>88</v>
      </c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27"/>
      <c r="Y132" s="27"/>
      <c r="Z132" s="27"/>
    </row>
    <row r="133" customFormat="false" ht="15.2" hidden="false" customHeight="true" outlineLevel="0" collapsed="false">
      <c r="A133" s="27"/>
      <c r="B133" s="127"/>
      <c r="C133" s="127"/>
      <c r="D133" s="127"/>
      <c r="E133" s="127"/>
      <c r="F133" s="128" t="s">
        <v>1086</v>
      </c>
      <c r="G133" s="128"/>
      <c r="H133" s="128"/>
      <c r="I133" s="128"/>
      <c r="J133" s="128"/>
      <c r="K133" s="128"/>
      <c r="L133" s="128" t="s">
        <v>1097</v>
      </c>
      <c r="M133" s="128"/>
      <c r="N133" s="128"/>
      <c r="O133" s="128" t="s">
        <v>1094</v>
      </c>
      <c r="P133" s="128"/>
      <c r="Q133" s="128"/>
      <c r="R133" s="128" t="s">
        <v>1087</v>
      </c>
      <c r="S133" s="128"/>
      <c r="T133" s="128"/>
      <c r="U133" s="128" t="s">
        <v>1088</v>
      </c>
      <c r="V133" s="128"/>
      <c r="W133" s="128"/>
      <c r="X133" s="128" t="s">
        <v>1089</v>
      </c>
      <c r="Y133" s="27"/>
      <c r="Z133" s="27"/>
    </row>
    <row r="134" customFormat="false" ht="15.2" hidden="false" customHeight="true" outlineLevel="0" collapsed="false">
      <c r="A134" s="27"/>
      <c r="B134" s="129" t="s">
        <v>1111</v>
      </c>
      <c r="C134" s="129"/>
      <c r="D134" s="129"/>
      <c r="E134" s="129"/>
      <c r="F134" s="129"/>
      <c r="G134" s="129"/>
      <c r="H134" s="129"/>
      <c r="I134" s="130" t="n">
        <v>1</v>
      </c>
      <c r="J134" s="130"/>
      <c r="K134" s="130"/>
      <c r="L134" s="131" t="n">
        <v>0.7</v>
      </c>
      <c r="M134" s="131"/>
      <c r="N134" s="131"/>
      <c r="O134" s="131" t="n">
        <v>2.1</v>
      </c>
      <c r="P134" s="131"/>
      <c r="Q134" s="131"/>
      <c r="R134" s="131"/>
      <c r="S134" s="131"/>
      <c r="T134" s="131"/>
      <c r="U134" s="131" t="n">
        <v>1.47</v>
      </c>
      <c r="V134" s="131"/>
      <c r="W134" s="131"/>
      <c r="X134" s="29"/>
      <c r="Y134" s="27"/>
      <c r="Z134" s="27"/>
    </row>
    <row r="135" customFormat="false" ht="15.2" hidden="false" customHeight="true" outlineLevel="0" collapsed="false">
      <c r="A135" s="27"/>
      <c r="B135" s="43" t="s">
        <v>1112</v>
      </c>
      <c r="C135" s="43"/>
      <c r="D135" s="43"/>
      <c r="E135" s="43"/>
      <c r="F135" s="43"/>
      <c r="G135" s="43"/>
      <c r="H135" s="43"/>
      <c r="I135" s="132" t="n">
        <v>1</v>
      </c>
      <c r="J135" s="132"/>
      <c r="K135" s="132"/>
      <c r="L135" s="133" t="n">
        <v>0.7</v>
      </c>
      <c r="M135" s="133"/>
      <c r="N135" s="133"/>
      <c r="O135" s="133" t="n">
        <v>2.1</v>
      </c>
      <c r="P135" s="133"/>
      <c r="Q135" s="133"/>
      <c r="R135" s="133"/>
      <c r="S135" s="133"/>
      <c r="T135" s="133"/>
      <c r="U135" s="134" t="n">
        <v>1.47</v>
      </c>
      <c r="V135" s="134"/>
      <c r="W135" s="134"/>
      <c r="X135" s="27"/>
      <c r="Y135" s="27"/>
      <c r="Z135" s="27"/>
    </row>
    <row r="136" customFormat="false" ht="15.2" hidden="false" customHeight="true" outlineLevel="0" collapsed="false">
      <c r="A136" s="27"/>
      <c r="B136" s="135"/>
      <c r="C136" s="135"/>
      <c r="D136" s="135"/>
      <c r="E136" s="135"/>
      <c r="F136" s="136"/>
      <c r="G136" s="136"/>
      <c r="H136" s="136"/>
      <c r="I136" s="136"/>
      <c r="J136" s="136"/>
      <c r="K136" s="136"/>
      <c r="L136" s="137"/>
      <c r="M136" s="137"/>
      <c r="N136" s="137"/>
      <c r="O136" s="137"/>
      <c r="P136" s="137"/>
      <c r="Q136" s="137"/>
      <c r="R136" s="137"/>
      <c r="S136" s="137"/>
      <c r="T136" s="137"/>
      <c r="U136" s="138" t="n">
        <v>2.94</v>
      </c>
      <c r="V136" s="138"/>
      <c r="W136" s="138"/>
      <c r="X136" s="137" t="n">
        <v>2.94</v>
      </c>
      <c r="Y136" s="27"/>
      <c r="Z136" s="27"/>
    </row>
    <row r="137" customFormat="false" ht="15.4" hidden="false" customHeight="true" outlineLevel="0" collapsed="false">
      <c r="A137" s="27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123" t="s">
        <v>1096</v>
      </c>
      <c r="R137" s="123"/>
      <c r="S137" s="123"/>
      <c r="T137" s="123"/>
      <c r="U137" s="123"/>
      <c r="V137" s="123"/>
      <c r="W137" s="123"/>
      <c r="X137" s="124" t="n">
        <v>2.94</v>
      </c>
      <c r="Y137" s="27"/>
      <c r="Z137" s="27"/>
    </row>
    <row r="138" customFormat="false" ht="15.4" hidden="false" customHeight="true" outlineLevel="0" collapsed="false">
      <c r="A138" s="119" t="s">
        <v>89</v>
      </c>
      <c r="B138" s="119"/>
      <c r="C138" s="125" t="s">
        <v>91</v>
      </c>
      <c r="D138" s="126" t="s">
        <v>90</v>
      </c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27"/>
      <c r="Y138" s="27"/>
      <c r="Z138" s="27"/>
    </row>
    <row r="139" customFormat="false" ht="15.2" hidden="false" customHeight="true" outlineLevel="0" collapsed="false">
      <c r="A139" s="27"/>
      <c r="B139" s="127"/>
      <c r="C139" s="127"/>
      <c r="D139" s="127"/>
      <c r="E139" s="127"/>
      <c r="F139" s="128" t="s">
        <v>1087</v>
      </c>
      <c r="G139" s="128"/>
      <c r="H139" s="128"/>
      <c r="I139" s="128"/>
      <c r="J139" s="128"/>
      <c r="K139" s="128"/>
      <c r="L139" s="128" t="s">
        <v>1097</v>
      </c>
      <c r="M139" s="128"/>
      <c r="N139" s="128"/>
      <c r="O139" s="128" t="s">
        <v>1093</v>
      </c>
      <c r="P139" s="128"/>
      <c r="Q139" s="128"/>
      <c r="R139" s="128" t="s">
        <v>1094</v>
      </c>
      <c r="S139" s="128"/>
      <c r="T139" s="128"/>
      <c r="U139" s="128" t="s">
        <v>1088</v>
      </c>
      <c r="V139" s="128"/>
      <c r="W139" s="128"/>
      <c r="X139" s="128" t="s">
        <v>1089</v>
      </c>
      <c r="Y139" s="27"/>
      <c r="Z139" s="27"/>
    </row>
    <row r="140" customFormat="false" ht="15.2" hidden="false" customHeight="true" outlineLevel="0" collapsed="false">
      <c r="A140" s="27"/>
      <c r="B140" s="129" t="s">
        <v>1148</v>
      </c>
      <c r="C140" s="129"/>
      <c r="D140" s="129"/>
      <c r="E140" s="129"/>
      <c r="F140" s="129"/>
      <c r="G140" s="129"/>
      <c r="H140" s="129"/>
      <c r="I140" s="130"/>
      <c r="J140" s="130"/>
      <c r="K140" s="130"/>
      <c r="L140" s="131" t="n">
        <v>0.9</v>
      </c>
      <c r="M140" s="131"/>
      <c r="N140" s="131"/>
      <c r="O140" s="131" t="n">
        <v>0.15</v>
      </c>
      <c r="P140" s="131"/>
      <c r="Q140" s="131"/>
      <c r="R140" s="131" t="n">
        <v>3</v>
      </c>
      <c r="S140" s="131"/>
      <c r="T140" s="131"/>
      <c r="U140" s="131" t="n">
        <v>0.41</v>
      </c>
      <c r="V140" s="131"/>
      <c r="W140" s="131"/>
      <c r="X140" s="29"/>
      <c r="Y140" s="27"/>
      <c r="Z140" s="27"/>
    </row>
    <row r="141" customFormat="false" ht="21.4" hidden="false" customHeight="true" outlineLevel="0" collapsed="false">
      <c r="A141" s="27"/>
      <c r="B141" s="43" t="s">
        <v>1149</v>
      </c>
      <c r="C141" s="43"/>
      <c r="D141" s="43"/>
      <c r="E141" s="43"/>
      <c r="F141" s="43"/>
      <c r="G141" s="43"/>
      <c r="H141" s="43"/>
      <c r="I141" s="132"/>
      <c r="J141" s="132"/>
      <c r="K141" s="132"/>
      <c r="L141" s="133" t="n">
        <v>0.25</v>
      </c>
      <c r="M141" s="133"/>
      <c r="N141" s="133"/>
      <c r="O141" s="133" t="n">
        <v>0.15</v>
      </c>
      <c r="P141" s="133"/>
      <c r="Q141" s="133"/>
      <c r="R141" s="133" t="n">
        <v>2.1</v>
      </c>
      <c r="S141" s="133"/>
      <c r="T141" s="133"/>
      <c r="U141" s="133" t="n">
        <v>0.08</v>
      </c>
      <c r="V141" s="133"/>
      <c r="W141" s="133"/>
      <c r="X141" s="27"/>
      <c r="Y141" s="27"/>
      <c r="Z141" s="27"/>
    </row>
    <row r="142" customFormat="false" ht="15.2" hidden="false" customHeight="true" outlineLevel="0" collapsed="false">
      <c r="A142" s="27"/>
      <c r="B142" s="43" t="s">
        <v>1150</v>
      </c>
      <c r="C142" s="43"/>
      <c r="D142" s="43"/>
      <c r="E142" s="43"/>
      <c r="F142" s="43"/>
      <c r="G142" s="43"/>
      <c r="H142" s="43"/>
      <c r="I142" s="132"/>
      <c r="J142" s="132"/>
      <c r="K142" s="132"/>
      <c r="L142" s="133" t="n">
        <v>0.9</v>
      </c>
      <c r="M142" s="133"/>
      <c r="N142" s="133"/>
      <c r="O142" s="133" t="n">
        <v>0.15</v>
      </c>
      <c r="P142" s="133"/>
      <c r="Q142" s="133"/>
      <c r="R142" s="133" t="n">
        <v>3</v>
      </c>
      <c r="S142" s="133"/>
      <c r="T142" s="133"/>
      <c r="U142" s="133" t="n">
        <v>0.41</v>
      </c>
      <c r="V142" s="133"/>
      <c r="W142" s="133"/>
      <c r="X142" s="27"/>
      <c r="Y142" s="27"/>
      <c r="Z142" s="27"/>
    </row>
    <row r="143" customFormat="false" ht="21.4" hidden="false" customHeight="true" outlineLevel="0" collapsed="false">
      <c r="A143" s="27"/>
      <c r="B143" s="43" t="s">
        <v>1151</v>
      </c>
      <c r="C143" s="43"/>
      <c r="D143" s="43"/>
      <c r="E143" s="43"/>
      <c r="F143" s="43"/>
      <c r="G143" s="43"/>
      <c r="H143" s="43"/>
      <c r="I143" s="132"/>
      <c r="J143" s="132"/>
      <c r="K143" s="132"/>
      <c r="L143" s="133" t="n">
        <v>0.25</v>
      </c>
      <c r="M143" s="133"/>
      <c r="N143" s="133"/>
      <c r="O143" s="133" t="n">
        <v>0.15</v>
      </c>
      <c r="P143" s="133"/>
      <c r="Q143" s="133"/>
      <c r="R143" s="133" t="n">
        <v>2.1</v>
      </c>
      <c r="S143" s="133"/>
      <c r="T143" s="133"/>
      <c r="U143" s="134" t="n">
        <v>0.08</v>
      </c>
      <c r="V143" s="134"/>
      <c r="W143" s="134"/>
      <c r="X143" s="27"/>
      <c r="Y143" s="27"/>
      <c r="Z143" s="27"/>
    </row>
    <row r="144" customFormat="false" ht="15.2" hidden="false" customHeight="true" outlineLevel="0" collapsed="false">
      <c r="A144" s="27"/>
      <c r="B144" s="135"/>
      <c r="C144" s="135"/>
      <c r="D144" s="135"/>
      <c r="E144" s="135"/>
      <c r="F144" s="136"/>
      <c r="G144" s="136"/>
      <c r="H144" s="136"/>
      <c r="I144" s="136"/>
      <c r="J144" s="136"/>
      <c r="K144" s="136"/>
      <c r="L144" s="137"/>
      <c r="M144" s="137"/>
      <c r="N144" s="137"/>
      <c r="O144" s="137"/>
      <c r="P144" s="137"/>
      <c r="Q144" s="137"/>
      <c r="R144" s="137"/>
      <c r="S144" s="137"/>
      <c r="T144" s="137"/>
      <c r="U144" s="138" t="n">
        <v>0.98</v>
      </c>
      <c r="V144" s="138"/>
      <c r="W144" s="138"/>
      <c r="X144" s="137" t="n">
        <v>0.98</v>
      </c>
      <c r="Y144" s="27"/>
      <c r="Z144" s="27"/>
    </row>
    <row r="145" customFormat="false" ht="15.4" hidden="false" customHeight="true" outlineLevel="0" collapsed="false">
      <c r="A145" s="27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123" t="s">
        <v>1152</v>
      </c>
      <c r="R145" s="123"/>
      <c r="S145" s="123"/>
      <c r="T145" s="123"/>
      <c r="U145" s="123"/>
      <c r="V145" s="123"/>
      <c r="W145" s="123"/>
      <c r="X145" s="124" t="n">
        <v>0.98</v>
      </c>
      <c r="Y145" s="27"/>
      <c r="Z145" s="27"/>
    </row>
    <row r="146" customFormat="false" ht="15.4" hidden="false" customHeight="true" outlineLevel="0" collapsed="false">
      <c r="A146" s="119" t="s">
        <v>92</v>
      </c>
      <c r="B146" s="119"/>
      <c r="C146" s="125" t="s">
        <v>49</v>
      </c>
      <c r="D146" s="126" t="s">
        <v>93</v>
      </c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  <c r="U146" s="126"/>
      <c r="V146" s="126"/>
      <c r="W146" s="126"/>
      <c r="X146" s="27"/>
      <c r="Y146" s="27"/>
      <c r="Z146" s="27"/>
    </row>
    <row r="147" customFormat="false" ht="15.2" hidden="false" customHeight="true" outlineLevel="0" collapsed="false">
      <c r="A147" s="27"/>
      <c r="B147" s="127" t="s">
        <v>1153</v>
      </c>
      <c r="C147" s="127"/>
      <c r="D147" s="127"/>
      <c r="E147" s="127"/>
      <c r="F147" s="128" t="s">
        <v>1087</v>
      </c>
      <c r="G147" s="128"/>
      <c r="H147" s="128"/>
      <c r="I147" s="128"/>
      <c r="J147" s="128"/>
      <c r="K147" s="128"/>
      <c r="L147" s="128" t="s">
        <v>1106</v>
      </c>
      <c r="M147" s="128"/>
      <c r="N147" s="128"/>
      <c r="O147" s="128" t="s">
        <v>1087</v>
      </c>
      <c r="P147" s="128"/>
      <c r="Q147" s="128"/>
      <c r="R147" s="128" t="s">
        <v>1087</v>
      </c>
      <c r="S147" s="128"/>
      <c r="T147" s="128"/>
      <c r="U147" s="128" t="s">
        <v>1088</v>
      </c>
      <c r="V147" s="128"/>
      <c r="W147" s="128"/>
      <c r="X147" s="128" t="s">
        <v>1089</v>
      </c>
      <c r="Y147" s="27"/>
      <c r="Z147" s="27"/>
    </row>
    <row r="148" customFormat="false" ht="15.2" hidden="false" customHeight="true" outlineLevel="0" collapsed="false">
      <c r="A148" s="27"/>
      <c r="B148" s="129" t="s">
        <v>1107</v>
      </c>
      <c r="C148" s="129"/>
      <c r="D148" s="129"/>
      <c r="E148" s="129"/>
      <c r="F148" s="129"/>
      <c r="G148" s="129"/>
      <c r="H148" s="129"/>
      <c r="I148" s="130"/>
      <c r="J148" s="130"/>
      <c r="K148" s="130"/>
      <c r="L148" s="131" t="n">
        <v>52.27</v>
      </c>
      <c r="M148" s="131"/>
      <c r="N148" s="131"/>
      <c r="O148" s="131"/>
      <c r="P148" s="131"/>
      <c r="Q148" s="131"/>
      <c r="R148" s="131"/>
      <c r="S148" s="131"/>
      <c r="T148" s="131"/>
      <c r="U148" s="131" t="n">
        <v>52.27</v>
      </c>
      <c r="V148" s="131"/>
      <c r="W148" s="131"/>
      <c r="X148" s="29"/>
      <c r="Y148" s="27"/>
      <c r="Z148" s="27"/>
    </row>
    <row r="149" customFormat="false" ht="15.2" hidden="false" customHeight="true" outlineLevel="0" collapsed="false">
      <c r="A149" s="27"/>
      <c r="B149" s="43" t="s">
        <v>1108</v>
      </c>
      <c r="C149" s="43"/>
      <c r="D149" s="43"/>
      <c r="E149" s="43"/>
      <c r="F149" s="43"/>
      <c r="G149" s="43"/>
      <c r="H149" s="43"/>
      <c r="I149" s="132"/>
      <c r="J149" s="132"/>
      <c r="K149" s="132"/>
      <c r="L149" s="133" t="n">
        <v>8.73</v>
      </c>
      <c r="M149" s="133"/>
      <c r="N149" s="133"/>
      <c r="O149" s="133"/>
      <c r="P149" s="133"/>
      <c r="Q149" s="133"/>
      <c r="R149" s="133"/>
      <c r="S149" s="133"/>
      <c r="T149" s="133"/>
      <c r="U149" s="133" t="n">
        <v>8.73</v>
      </c>
      <c r="V149" s="133"/>
      <c r="W149" s="133"/>
      <c r="X149" s="27"/>
      <c r="Y149" s="27"/>
      <c r="Z149" s="27"/>
    </row>
    <row r="150" customFormat="false" ht="15.2" hidden="false" customHeight="true" outlineLevel="0" collapsed="false">
      <c r="A150" s="27"/>
      <c r="B150" s="43" t="s">
        <v>1109</v>
      </c>
      <c r="C150" s="43"/>
      <c r="D150" s="43"/>
      <c r="E150" s="43"/>
      <c r="F150" s="43"/>
      <c r="G150" s="43"/>
      <c r="H150" s="43"/>
      <c r="I150" s="132"/>
      <c r="J150" s="132"/>
      <c r="K150" s="132"/>
      <c r="L150" s="133" t="n">
        <v>18.64</v>
      </c>
      <c r="M150" s="133"/>
      <c r="N150" s="133"/>
      <c r="O150" s="133"/>
      <c r="P150" s="133"/>
      <c r="Q150" s="133"/>
      <c r="R150" s="133"/>
      <c r="S150" s="133"/>
      <c r="T150" s="133"/>
      <c r="U150" s="133" t="n">
        <v>18.64</v>
      </c>
      <c r="V150" s="133"/>
      <c r="W150" s="133"/>
      <c r="X150" s="27"/>
      <c r="Y150" s="27"/>
      <c r="Z150" s="27"/>
    </row>
    <row r="151" customFormat="false" ht="15.2" hidden="false" customHeight="true" outlineLevel="0" collapsed="false">
      <c r="A151" s="27"/>
      <c r="B151" s="43" t="s">
        <v>1110</v>
      </c>
      <c r="C151" s="43"/>
      <c r="D151" s="43"/>
      <c r="E151" s="43"/>
      <c r="F151" s="43"/>
      <c r="G151" s="43"/>
      <c r="H151" s="43"/>
      <c r="I151" s="132"/>
      <c r="J151" s="132"/>
      <c r="K151" s="132"/>
      <c r="L151" s="133" t="n">
        <v>1.54</v>
      </c>
      <c r="M151" s="133"/>
      <c r="N151" s="133"/>
      <c r="O151" s="133"/>
      <c r="P151" s="133"/>
      <c r="Q151" s="133"/>
      <c r="R151" s="133"/>
      <c r="S151" s="133"/>
      <c r="T151" s="133"/>
      <c r="U151" s="133" t="n">
        <v>1.54</v>
      </c>
      <c r="V151" s="133"/>
      <c r="W151" s="133"/>
      <c r="X151" s="27"/>
      <c r="Y151" s="27"/>
      <c r="Z151" s="27"/>
    </row>
    <row r="152" customFormat="false" ht="15.2" hidden="false" customHeight="true" outlineLevel="0" collapsed="false">
      <c r="A152" s="27"/>
      <c r="B152" s="43" t="s">
        <v>1111</v>
      </c>
      <c r="C152" s="43"/>
      <c r="D152" s="43"/>
      <c r="E152" s="43"/>
      <c r="F152" s="43"/>
      <c r="G152" s="43"/>
      <c r="H152" s="43"/>
      <c r="I152" s="132"/>
      <c r="J152" s="132"/>
      <c r="K152" s="132"/>
      <c r="L152" s="133" t="n">
        <v>3.83</v>
      </c>
      <c r="M152" s="133"/>
      <c r="N152" s="133"/>
      <c r="O152" s="133"/>
      <c r="P152" s="133"/>
      <c r="Q152" s="133"/>
      <c r="R152" s="133"/>
      <c r="S152" s="133"/>
      <c r="T152" s="133"/>
      <c r="U152" s="133" t="n">
        <v>3.83</v>
      </c>
      <c r="V152" s="133"/>
      <c r="W152" s="133"/>
      <c r="X152" s="27"/>
      <c r="Y152" s="27"/>
      <c r="Z152" s="27"/>
    </row>
    <row r="153" customFormat="false" ht="15.2" hidden="false" customHeight="true" outlineLevel="0" collapsed="false">
      <c r="A153" s="27"/>
      <c r="B153" s="43" t="s">
        <v>1112</v>
      </c>
      <c r="C153" s="43"/>
      <c r="D153" s="43"/>
      <c r="E153" s="43"/>
      <c r="F153" s="43"/>
      <c r="G153" s="43"/>
      <c r="H153" s="43"/>
      <c r="I153" s="132"/>
      <c r="J153" s="132"/>
      <c r="K153" s="132"/>
      <c r="L153" s="133" t="n">
        <v>3.83</v>
      </c>
      <c r="M153" s="133"/>
      <c r="N153" s="133"/>
      <c r="O153" s="133"/>
      <c r="P153" s="133"/>
      <c r="Q153" s="133"/>
      <c r="R153" s="133"/>
      <c r="S153" s="133"/>
      <c r="T153" s="133"/>
      <c r="U153" s="133" t="n">
        <v>3.83</v>
      </c>
      <c r="V153" s="133"/>
      <c r="W153" s="133"/>
      <c r="X153" s="27"/>
      <c r="Y153" s="27"/>
      <c r="Z153" s="27"/>
    </row>
    <row r="154" customFormat="false" ht="15.2" hidden="false" customHeight="true" outlineLevel="0" collapsed="false">
      <c r="A154" s="27"/>
      <c r="B154" s="43" t="s">
        <v>1113</v>
      </c>
      <c r="C154" s="43"/>
      <c r="D154" s="43"/>
      <c r="E154" s="43"/>
      <c r="F154" s="43"/>
      <c r="G154" s="43"/>
      <c r="H154" s="43"/>
      <c r="I154" s="132"/>
      <c r="J154" s="132"/>
      <c r="K154" s="132"/>
      <c r="L154" s="133" t="n">
        <v>25.48</v>
      </c>
      <c r="M154" s="133"/>
      <c r="N154" s="133"/>
      <c r="O154" s="133"/>
      <c r="P154" s="133"/>
      <c r="Q154" s="133"/>
      <c r="R154" s="133"/>
      <c r="S154" s="133"/>
      <c r="T154" s="133"/>
      <c r="U154" s="133" t="n">
        <v>25.48</v>
      </c>
      <c r="V154" s="133"/>
      <c r="W154" s="133"/>
      <c r="X154" s="27"/>
      <c r="Y154" s="27"/>
      <c r="Z154" s="27"/>
    </row>
    <row r="155" customFormat="false" ht="15.2" hidden="false" customHeight="true" outlineLevel="0" collapsed="false">
      <c r="A155" s="27"/>
      <c r="B155" s="43" t="s">
        <v>1114</v>
      </c>
      <c r="C155" s="43"/>
      <c r="D155" s="43"/>
      <c r="E155" s="43"/>
      <c r="F155" s="43"/>
      <c r="G155" s="43"/>
      <c r="H155" s="43"/>
      <c r="I155" s="132"/>
      <c r="J155" s="132"/>
      <c r="K155" s="132"/>
      <c r="L155" s="133" t="n">
        <v>5.61</v>
      </c>
      <c r="M155" s="133"/>
      <c r="N155" s="133"/>
      <c r="O155" s="133"/>
      <c r="P155" s="133"/>
      <c r="Q155" s="133"/>
      <c r="R155" s="133"/>
      <c r="S155" s="133"/>
      <c r="T155" s="133"/>
      <c r="U155" s="133" t="n">
        <v>5.61</v>
      </c>
      <c r="V155" s="133"/>
      <c r="W155" s="133"/>
      <c r="X155" s="27"/>
      <c r="Y155" s="27"/>
      <c r="Z155" s="27"/>
    </row>
    <row r="156" customFormat="false" ht="15.2" hidden="false" customHeight="true" outlineLevel="0" collapsed="false">
      <c r="A156" s="27"/>
      <c r="B156" s="43" t="s">
        <v>1115</v>
      </c>
      <c r="C156" s="43"/>
      <c r="D156" s="43"/>
      <c r="E156" s="43"/>
      <c r="F156" s="43"/>
      <c r="G156" s="43"/>
      <c r="H156" s="43"/>
      <c r="I156" s="132"/>
      <c r="J156" s="132"/>
      <c r="K156" s="132"/>
      <c r="L156" s="133" t="n">
        <v>9.45</v>
      </c>
      <c r="M156" s="133"/>
      <c r="N156" s="133"/>
      <c r="O156" s="133"/>
      <c r="P156" s="133"/>
      <c r="Q156" s="133"/>
      <c r="R156" s="133"/>
      <c r="S156" s="133"/>
      <c r="T156" s="133"/>
      <c r="U156" s="134" t="n">
        <v>9.45</v>
      </c>
      <c r="V156" s="134"/>
      <c r="W156" s="134"/>
      <c r="X156" s="27"/>
      <c r="Y156" s="27"/>
      <c r="Z156" s="27"/>
    </row>
    <row r="157" customFormat="false" ht="15.2" hidden="false" customHeight="true" outlineLevel="0" collapsed="false">
      <c r="A157" s="27"/>
      <c r="B157" s="140"/>
      <c r="C157" s="140"/>
      <c r="D157" s="140"/>
      <c r="E157" s="140"/>
      <c r="F157" s="141"/>
      <c r="G157" s="141"/>
      <c r="H157" s="141"/>
      <c r="I157" s="141"/>
      <c r="J157" s="141"/>
      <c r="K157" s="141"/>
      <c r="L157" s="142"/>
      <c r="M157" s="142"/>
      <c r="N157" s="142"/>
      <c r="O157" s="142"/>
      <c r="P157" s="142"/>
      <c r="Q157" s="142"/>
      <c r="R157" s="142"/>
      <c r="S157" s="142"/>
      <c r="T157" s="142"/>
      <c r="U157" s="143" t="n">
        <v>129.38</v>
      </c>
      <c r="V157" s="143"/>
      <c r="W157" s="143"/>
      <c r="X157" s="144" t="n">
        <v>129.38</v>
      </c>
      <c r="Y157" s="27"/>
      <c r="Z157" s="27"/>
    </row>
    <row r="158" customFormat="false" ht="15.2" hidden="false" customHeight="true" outlineLevel="0" collapsed="false">
      <c r="A158" s="27"/>
      <c r="B158" s="127" t="s">
        <v>1132</v>
      </c>
      <c r="C158" s="127"/>
      <c r="D158" s="127"/>
      <c r="E158" s="127"/>
      <c r="F158" s="128" t="s">
        <v>1086</v>
      </c>
      <c r="G158" s="128"/>
      <c r="H158" s="128"/>
      <c r="I158" s="128"/>
      <c r="J158" s="128"/>
      <c r="K158" s="128"/>
      <c r="L158" s="128" t="s">
        <v>1097</v>
      </c>
      <c r="M158" s="128"/>
      <c r="N158" s="128"/>
      <c r="O158" s="128" t="s">
        <v>1094</v>
      </c>
      <c r="P158" s="128"/>
      <c r="Q158" s="128"/>
      <c r="R158" s="128" t="s">
        <v>1154</v>
      </c>
      <c r="S158" s="128"/>
      <c r="T158" s="128"/>
      <c r="U158" s="128" t="s">
        <v>1088</v>
      </c>
      <c r="V158" s="128"/>
      <c r="W158" s="128"/>
      <c r="X158" s="128" t="s">
        <v>1089</v>
      </c>
      <c r="Y158" s="27"/>
      <c r="Z158" s="27"/>
    </row>
    <row r="159" customFormat="false" ht="15.2" hidden="false" customHeight="true" outlineLevel="0" collapsed="false">
      <c r="A159" s="27"/>
      <c r="B159" s="129" t="s">
        <v>1135</v>
      </c>
      <c r="C159" s="129"/>
      <c r="D159" s="129"/>
      <c r="E159" s="129"/>
      <c r="F159" s="129"/>
      <c r="G159" s="129"/>
      <c r="H159" s="129"/>
      <c r="I159" s="130"/>
      <c r="J159" s="130"/>
      <c r="K159" s="130"/>
      <c r="L159" s="131" t="n">
        <v>5</v>
      </c>
      <c r="M159" s="131"/>
      <c r="N159" s="131"/>
      <c r="O159" s="131" t="n">
        <v>3</v>
      </c>
      <c r="P159" s="131"/>
      <c r="Q159" s="131"/>
      <c r="R159" s="131" t="n">
        <v>1.72</v>
      </c>
      <c r="S159" s="131"/>
      <c r="T159" s="131"/>
      <c r="U159" s="131" t="n">
        <v>13.28</v>
      </c>
      <c r="V159" s="131"/>
      <c r="W159" s="131"/>
      <c r="X159" s="29"/>
      <c r="Y159" s="27"/>
      <c r="Z159" s="27"/>
    </row>
    <row r="160" customFormat="false" ht="15.2" hidden="false" customHeight="true" outlineLevel="0" collapsed="false">
      <c r="A160" s="27"/>
      <c r="B160" s="43" t="s">
        <v>1136</v>
      </c>
      <c r="C160" s="43"/>
      <c r="D160" s="43"/>
      <c r="E160" s="43"/>
      <c r="F160" s="43"/>
      <c r="G160" s="43"/>
      <c r="H160" s="43"/>
      <c r="I160" s="132"/>
      <c r="J160" s="132"/>
      <c r="K160" s="132"/>
      <c r="L160" s="133" t="n">
        <v>8</v>
      </c>
      <c r="M160" s="133"/>
      <c r="N160" s="133"/>
      <c r="O160" s="133" t="n">
        <v>3</v>
      </c>
      <c r="P160" s="133"/>
      <c r="Q160" s="133"/>
      <c r="R160" s="133" t="n">
        <v>1.72</v>
      </c>
      <c r="S160" s="133"/>
      <c r="T160" s="133"/>
      <c r="U160" s="133" t="n">
        <v>22.28</v>
      </c>
      <c r="V160" s="133"/>
      <c r="W160" s="133"/>
      <c r="X160" s="27"/>
      <c r="Y160" s="27"/>
      <c r="Z160" s="27"/>
    </row>
    <row r="161" customFormat="false" ht="15.2" hidden="false" customHeight="true" outlineLevel="0" collapsed="false">
      <c r="A161" s="27"/>
      <c r="B161" s="43" t="s">
        <v>1137</v>
      </c>
      <c r="C161" s="43"/>
      <c r="D161" s="43"/>
      <c r="E161" s="43"/>
      <c r="F161" s="43"/>
      <c r="G161" s="43"/>
      <c r="H161" s="43"/>
      <c r="I161" s="132"/>
      <c r="J161" s="132"/>
      <c r="K161" s="132"/>
      <c r="L161" s="133" t="n">
        <v>8</v>
      </c>
      <c r="M161" s="133"/>
      <c r="N161" s="133"/>
      <c r="O161" s="133" t="n">
        <v>3</v>
      </c>
      <c r="P161" s="133"/>
      <c r="Q161" s="133"/>
      <c r="R161" s="133" t="n">
        <v>1.72</v>
      </c>
      <c r="S161" s="133"/>
      <c r="T161" s="133"/>
      <c r="U161" s="133" t="n">
        <v>22.28</v>
      </c>
      <c r="V161" s="133"/>
      <c r="W161" s="133"/>
      <c r="X161" s="27"/>
      <c r="Y161" s="27"/>
      <c r="Z161" s="27"/>
    </row>
    <row r="162" customFormat="false" ht="15.2" hidden="false" customHeight="true" outlineLevel="0" collapsed="false">
      <c r="A162" s="27"/>
      <c r="B162" s="43" t="s">
        <v>1138</v>
      </c>
      <c r="C162" s="43"/>
      <c r="D162" s="43"/>
      <c r="E162" s="43"/>
      <c r="F162" s="43"/>
      <c r="G162" s="43"/>
      <c r="H162" s="43"/>
      <c r="I162" s="132"/>
      <c r="J162" s="132"/>
      <c r="K162" s="132"/>
      <c r="L162" s="133" t="n">
        <v>9.5</v>
      </c>
      <c r="M162" s="133"/>
      <c r="N162" s="133"/>
      <c r="O162" s="133" t="n">
        <v>3</v>
      </c>
      <c r="P162" s="133"/>
      <c r="Q162" s="133"/>
      <c r="R162" s="133" t="n">
        <v>2.68</v>
      </c>
      <c r="S162" s="133"/>
      <c r="T162" s="133"/>
      <c r="U162" s="134" t="n">
        <v>25.82</v>
      </c>
      <c r="V162" s="134"/>
      <c r="W162" s="134"/>
      <c r="X162" s="27"/>
      <c r="Y162" s="27"/>
      <c r="Z162" s="27"/>
    </row>
    <row r="163" customFormat="false" ht="15.2" hidden="false" customHeight="true" outlineLevel="0" collapsed="false">
      <c r="A163" s="27"/>
      <c r="B163" s="140"/>
      <c r="C163" s="140"/>
      <c r="D163" s="140"/>
      <c r="E163" s="140"/>
      <c r="F163" s="141"/>
      <c r="G163" s="141"/>
      <c r="H163" s="141"/>
      <c r="I163" s="141"/>
      <c r="J163" s="141"/>
      <c r="K163" s="141"/>
      <c r="L163" s="142"/>
      <c r="M163" s="142"/>
      <c r="N163" s="142"/>
      <c r="O163" s="142"/>
      <c r="P163" s="142"/>
      <c r="Q163" s="142"/>
      <c r="R163" s="142"/>
      <c r="S163" s="142"/>
      <c r="T163" s="142"/>
      <c r="U163" s="143" t="n">
        <v>83.66</v>
      </c>
      <c r="V163" s="143"/>
      <c r="W163" s="143"/>
      <c r="X163" s="144" t="n">
        <v>83.66</v>
      </c>
      <c r="Y163" s="27"/>
      <c r="Z163" s="27"/>
    </row>
    <row r="164" customFormat="false" ht="15.2" hidden="false" customHeight="true" outlineLevel="0" collapsed="false">
      <c r="A164" s="27"/>
      <c r="B164" s="127" t="s">
        <v>1155</v>
      </c>
      <c r="C164" s="127"/>
      <c r="D164" s="127"/>
      <c r="E164" s="127"/>
      <c r="F164" s="128" t="s">
        <v>1086</v>
      </c>
      <c r="G164" s="128"/>
      <c r="H164" s="128"/>
      <c r="I164" s="128"/>
      <c r="J164" s="128"/>
      <c r="K164" s="128"/>
      <c r="L164" s="128" t="s">
        <v>1097</v>
      </c>
      <c r="M164" s="128"/>
      <c r="N164" s="128"/>
      <c r="O164" s="128" t="s">
        <v>1093</v>
      </c>
      <c r="P164" s="128"/>
      <c r="Q164" s="128"/>
      <c r="R164" s="128" t="s">
        <v>1087</v>
      </c>
      <c r="S164" s="128"/>
      <c r="T164" s="128"/>
      <c r="U164" s="128" t="s">
        <v>1088</v>
      </c>
      <c r="V164" s="128"/>
      <c r="W164" s="128"/>
      <c r="X164" s="128" t="s">
        <v>1089</v>
      </c>
      <c r="Y164" s="27"/>
      <c r="Z164" s="27"/>
    </row>
    <row r="165" customFormat="false" ht="21.4" hidden="false" customHeight="true" outlineLevel="0" collapsed="false">
      <c r="A165" s="27"/>
      <c r="B165" s="129" t="s">
        <v>1156</v>
      </c>
      <c r="C165" s="129"/>
      <c r="D165" s="129"/>
      <c r="E165" s="129"/>
      <c r="F165" s="129"/>
      <c r="G165" s="129"/>
      <c r="H165" s="129"/>
      <c r="I165" s="130"/>
      <c r="J165" s="130"/>
      <c r="K165" s="130"/>
      <c r="L165" s="131" t="n">
        <v>30</v>
      </c>
      <c r="M165" s="131"/>
      <c r="N165" s="131"/>
      <c r="O165" s="131" t="n">
        <v>0.5</v>
      </c>
      <c r="P165" s="131"/>
      <c r="Q165" s="131"/>
      <c r="R165" s="131"/>
      <c r="S165" s="131"/>
      <c r="T165" s="131"/>
      <c r="U165" s="131" t="n">
        <v>15</v>
      </c>
      <c r="V165" s="131"/>
      <c r="W165" s="131"/>
      <c r="X165" s="29"/>
      <c r="Y165" s="27"/>
      <c r="Z165" s="27"/>
    </row>
    <row r="166" customFormat="false" ht="5.85" hidden="false" customHeight="true" outlineLevel="0" collapsed="false">
      <c r="A166" s="27"/>
      <c r="B166" s="43"/>
      <c r="C166" s="43"/>
      <c r="D166" s="43"/>
      <c r="E166" s="43"/>
      <c r="F166" s="43"/>
      <c r="G166" s="43"/>
      <c r="H166" s="43"/>
      <c r="I166" s="132"/>
      <c r="J166" s="132"/>
      <c r="K166" s="132"/>
      <c r="L166" s="133"/>
      <c r="M166" s="133"/>
      <c r="N166" s="133"/>
      <c r="O166" s="133"/>
      <c r="P166" s="133"/>
      <c r="Q166" s="133"/>
      <c r="R166" s="133"/>
      <c r="S166" s="133"/>
      <c r="T166" s="133"/>
      <c r="U166" s="134"/>
      <c r="V166" s="134"/>
      <c r="W166" s="134"/>
      <c r="X166" s="27"/>
      <c r="Y166" s="27"/>
      <c r="Z166" s="27"/>
    </row>
    <row r="167" customFormat="false" ht="15.2" hidden="false" customHeight="true" outlineLevel="0" collapsed="false">
      <c r="A167" s="27"/>
      <c r="B167" s="140"/>
      <c r="C167" s="140"/>
      <c r="D167" s="140"/>
      <c r="E167" s="140"/>
      <c r="F167" s="141"/>
      <c r="G167" s="141"/>
      <c r="H167" s="141"/>
      <c r="I167" s="141"/>
      <c r="J167" s="141"/>
      <c r="K167" s="141"/>
      <c r="L167" s="142"/>
      <c r="M167" s="142"/>
      <c r="N167" s="142"/>
      <c r="O167" s="142"/>
      <c r="P167" s="142"/>
      <c r="Q167" s="142"/>
      <c r="R167" s="142"/>
      <c r="S167" s="142"/>
      <c r="T167" s="142"/>
      <c r="U167" s="138" t="n">
        <v>15</v>
      </c>
      <c r="V167" s="138"/>
      <c r="W167" s="138"/>
      <c r="X167" s="144" t="n">
        <v>15</v>
      </c>
      <c r="Y167" s="27"/>
      <c r="Z167" s="27"/>
    </row>
    <row r="168" customFormat="false" ht="15.2" hidden="false" customHeight="true" outlineLevel="0" collapsed="false">
      <c r="A168" s="27"/>
      <c r="B168" s="135"/>
      <c r="C168" s="135"/>
      <c r="D168" s="135"/>
      <c r="E168" s="135"/>
      <c r="F168" s="136"/>
      <c r="G168" s="136"/>
      <c r="H168" s="136"/>
      <c r="I168" s="136"/>
      <c r="J168" s="136"/>
      <c r="K168" s="136"/>
      <c r="L168" s="137"/>
      <c r="M168" s="137"/>
      <c r="N168" s="137"/>
      <c r="O168" s="137"/>
      <c r="P168" s="137"/>
      <c r="Q168" s="137"/>
      <c r="R168" s="137"/>
      <c r="S168" s="137"/>
      <c r="T168" s="137"/>
      <c r="U168" s="138" t="n">
        <v>228.04</v>
      </c>
      <c r="V168" s="138"/>
      <c r="W168" s="138"/>
      <c r="X168" s="137" t="n">
        <v>228.04</v>
      </c>
      <c r="Y168" s="27"/>
      <c r="Z168" s="27"/>
    </row>
    <row r="169" customFormat="false" ht="15.4" hidden="false" customHeight="true" outlineLevel="0" collapsed="false">
      <c r="A169" s="27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123" t="s">
        <v>1096</v>
      </c>
      <c r="R169" s="123"/>
      <c r="S169" s="123"/>
      <c r="T169" s="123"/>
      <c r="U169" s="123"/>
      <c r="V169" s="123"/>
      <c r="W169" s="123"/>
      <c r="X169" s="124" t="n">
        <v>228.04</v>
      </c>
      <c r="Y169" s="27"/>
      <c r="Z169" s="27"/>
    </row>
    <row r="170" customFormat="false" ht="15.4" hidden="false" customHeight="true" outlineLevel="0" collapsed="false">
      <c r="A170" s="119" t="s">
        <v>94</v>
      </c>
      <c r="B170" s="119"/>
      <c r="C170" s="125" t="s">
        <v>91</v>
      </c>
      <c r="D170" s="126" t="s">
        <v>95</v>
      </c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  <c r="U170" s="126"/>
      <c r="V170" s="126"/>
      <c r="W170" s="126"/>
      <c r="X170" s="27"/>
      <c r="Y170" s="27"/>
      <c r="Z170" s="27"/>
    </row>
    <row r="171" customFormat="false" ht="15.2" hidden="false" customHeight="true" outlineLevel="0" collapsed="false">
      <c r="A171" s="27"/>
      <c r="B171" s="127" t="s">
        <v>1157</v>
      </c>
      <c r="C171" s="127"/>
      <c r="D171" s="127"/>
      <c r="E171" s="127"/>
      <c r="F171" s="128" t="s">
        <v>1086</v>
      </c>
      <c r="G171" s="128"/>
      <c r="H171" s="128"/>
      <c r="I171" s="128"/>
      <c r="J171" s="128"/>
      <c r="K171" s="128"/>
      <c r="L171" s="128" t="s">
        <v>1097</v>
      </c>
      <c r="M171" s="128"/>
      <c r="N171" s="128"/>
      <c r="O171" s="128" t="s">
        <v>1093</v>
      </c>
      <c r="P171" s="128"/>
      <c r="Q171" s="128"/>
      <c r="R171" s="128" t="s">
        <v>1158</v>
      </c>
      <c r="S171" s="128"/>
      <c r="T171" s="128"/>
      <c r="U171" s="128" t="s">
        <v>1088</v>
      </c>
      <c r="V171" s="128"/>
      <c r="W171" s="128"/>
      <c r="X171" s="128" t="s">
        <v>1089</v>
      </c>
      <c r="Y171" s="27"/>
      <c r="Z171" s="27"/>
    </row>
    <row r="172" customFormat="false" ht="21.4" hidden="false" customHeight="true" outlineLevel="0" collapsed="false">
      <c r="A172" s="27"/>
      <c r="B172" s="129" t="s">
        <v>1159</v>
      </c>
      <c r="C172" s="129"/>
      <c r="D172" s="129"/>
      <c r="E172" s="129"/>
      <c r="F172" s="129"/>
      <c r="G172" s="129"/>
      <c r="H172" s="129"/>
      <c r="I172" s="130" t="n">
        <v>15</v>
      </c>
      <c r="J172" s="130"/>
      <c r="K172" s="130"/>
      <c r="L172" s="131" t="n">
        <v>1</v>
      </c>
      <c r="M172" s="131"/>
      <c r="N172" s="131"/>
      <c r="O172" s="131" t="n">
        <v>1</v>
      </c>
      <c r="P172" s="131"/>
      <c r="Q172" s="131"/>
      <c r="R172" s="131" t="n">
        <v>0.15</v>
      </c>
      <c r="S172" s="131"/>
      <c r="T172" s="131"/>
      <c r="U172" s="139" t="n">
        <v>2.25</v>
      </c>
      <c r="V172" s="139"/>
      <c r="W172" s="139"/>
      <c r="X172" s="29"/>
      <c r="Y172" s="27"/>
      <c r="Z172" s="27"/>
    </row>
    <row r="173" customFormat="false" ht="15.2" hidden="false" customHeight="true" outlineLevel="0" collapsed="false">
      <c r="A173" s="27"/>
      <c r="B173" s="140"/>
      <c r="C173" s="140"/>
      <c r="D173" s="140"/>
      <c r="E173" s="140"/>
      <c r="F173" s="141"/>
      <c r="G173" s="141"/>
      <c r="H173" s="141"/>
      <c r="I173" s="141"/>
      <c r="J173" s="141"/>
      <c r="K173" s="141"/>
      <c r="L173" s="142"/>
      <c r="M173" s="142"/>
      <c r="N173" s="142"/>
      <c r="O173" s="142"/>
      <c r="P173" s="142"/>
      <c r="Q173" s="142"/>
      <c r="R173" s="142"/>
      <c r="S173" s="142"/>
      <c r="T173" s="142"/>
      <c r="U173" s="143" t="n">
        <v>2.25</v>
      </c>
      <c r="V173" s="143"/>
      <c r="W173" s="143"/>
      <c r="X173" s="144" t="n">
        <v>2.25</v>
      </c>
      <c r="Y173" s="27"/>
      <c r="Z173" s="27"/>
    </row>
    <row r="174" customFormat="false" ht="15.2" hidden="false" customHeight="true" outlineLevel="0" collapsed="false">
      <c r="A174" s="27"/>
      <c r="B174" s="127" t="s">
        <v>1160</v>
      </c>
      <c r="C174" s="127"/>
      <c r="D174" s="127"/>
      <c r="E174" s="127"/>
      <c r="F174" s="128" t="s">
        <v>1087</v>
      </c>
      <c r="G174" s="128"/>
      <c r="H174" s="128"/>
      <c r="I174" s="128"/>
      <c r="J174" s="128"/>
      <c r="K174" s="128"/>
      <c r="L174" s="128" t="s">
        <v>1106</v>
      </c>
      <c r="M174" s="128"/>
      <c r="N174" s="128"/>
      <c r="O174" s="128" t="s">
        <v>1087</v>
      </c>
      <c r="P174" s="128"/>
      <c r="Q174" s="128"/>
      <c r="R174" s="128" t="s">
        <v>1158</v>
      </c>
      <c r="S174" s="128"/>
      <c r="T174" s="128"/>
      <c r="U174" s="128" t="s">
        <v>1088</v>
      </c>
      <c r="V174" s="128"/>
      <c r="W174" s="128"/>
      <c r="X174" s="128" t="s">
        <v>1089</v>
      </c>
      <c r="Y174" s="27"/>
      <c r="Z174" s="27"/>
    </row>
    <row r="175" customFormat="false" ht="15.2" hidden="false" customHeight="true" outlineLevel="0" collapsed="false">
      <c r="A175" s="27"/>
      <c r="B175" s="129" t="s">
        <v>1161</v>
      </c>
      <c r="C175" s="129"/>
      <c r="D175" s="129"/>
      <c r="E175" s="129"/>
      <c r="F175" s="129"/>
      <c r="G175" s="129"/>
      <c r="H175" s="129"/>
      <c r="I175" s="130"/>
      <c r="J175" s="130"/>
      <c r="K175" s="130"/>
      <c r="L175" s="131" t="n">
        <v>92.41</v>
      </c>
      <c r="M175" s="131"/>
      <c r="N175" s="131"/>
      <c r="O175" s="131"/>
      <c r="P175" s="131"/>
      <c r="Q175" s="131"/>
      <c r="R175" s="131" t="n">
        <v>0.15</v>
      </c>
      <c r="S175" s="131"/>
      <c r="T175" s="131"/>
      <c r="U175" s="131" t="n">
        <v>13.86</v>
      </c>
      <c r="V175" s="131"/>
      <c r="W175" s="131"/>
      <c r="X175" s="29"/>
      <c r="Y175" s="27"/>
      <c r="Z175" s="27"/>
    </row>
    <row r="176" customFormat="false" ht="15.2" hidden="false" customHeight="true" outlineLevel="0" collapsed="false">
      <c r="A176" s="27"/>
      <c r="B176" s="43" t="s">
        <v>1162</v>
      </c>
      <c r="C176" s="43"/>
      <c r="D176" s="43"/>
      <c r="E176" s="43"/>
      <c r="F176" s="43"/>
      <c r="G176" s="43"/>
      <c r="H176" s="43"/>
      <c r="I176" s="132"/>
      <c r="J176" s="132"/>
      <c r="K176" s="132"/>
      <c r="L176" s="133" t="n">
        <v>60</v>
      </c>
      <c r="M176" s="133"/>
      <c r="N176" s="133"/>
      <c r="O176" s="133"/>
      <c r="P176" s="133"/>
      <c r="Q176" s="133"/>
      <c r="R176" s="133" t="n">
        <v>0.15</v>
      </c>
      <c r="S176" s="133"/>
      <c r="T176" s="133"/>
      <c r="U176" s="133" t="n">
        <v>9</v>
      </c>
      <c r="V176" s="133"/>
      <c r="W176" s="133"/>
      <c r="X176" s="27"/>
      <c r="Y176" s="27"/>
      <c r="Z176" s="27"/>
    </row>
    <row r="177" customFormat="false" ht="21.4" hidden="false" customHeight="true" outlineLevel="0" collapsed="false">
      <c r="A177" s="27"/>
      <c r="B177" s="43" t="s">
        <v>1163</v>
      </c>
      <c r="C177" s="43"/>
      <c r="D177" s="43"/>
      <c r="E177" s="43"/>
      <c r="F177" s="43"/>
      <c r="G177" s="43"/>
      <c r="H177" s="43"/>
      <c r="I177" s="132"/>
      <c r="J177" s="132"/>
      <c r="K177" s="132"/>
      <c r="L177" s="133" t="n">
        <v>23.34</v>
      </c>
      <c r="M177" s="133"/>
      <c r="N177" s="133"/>
      <c r="O177" s="133"/>
      <c r="P177" s="133"/>
      <c r="Q177" s="133"/>
      <c r="R177" s="133" t="n">
        <v>0.15</v>
      </c>
      <c r="S177" s="133"/>
      <c r="T177" s="133"/>
      <c r="U177" s="134" t="n">
        <v>3.5</v>
      </c>
      <c r="V177" s="134"/>
      <c r="W177" s="134"/>
      <c r="X177" s="27"/>
      <c r="Y177" s="27"/>
      <c r="Z177" s="27"/>
    </row>
    <row r="178" customFormat="false" ht="15.2" hidden="false" customHeight="true" outlineLevel="0" collapsed="false">
      <c r="A178" s="27"/>
      <c r="B178" s="140"/>
      <c r="C178" s="140"/>
      <c r="D178" s="140"/>
      <c r="E178" s="140"/>
      <c r="F178" s="141"/>
      <c r="G178" s="141"/>
      <c r="H178" s="141"/>
      <c r="I178" s="141"/>
      <c r="J178" s="141"/>
      <c r="K178" s="141"/>
      <c r="L178" s="142"/>
      <c r="M178" s="142"/>
      <c r="N178" s="142"/>
      <c r="O178" s="142"/>
      <c r="P178" s="142"/>
      <c r="Q178" s="142"/>
      <c r="R178" s="142"/>
      <c r="S178" s="142"/>
      <c r="T178" s="142"/>
      <c r="U178" s="138" t="n">
        <v>26.36</v>
      </c>
      <c r="V178" s="138"/>
      <c r="W178" s="138"/>
      <c r="X178" s="144" t="n">
        <v>26.36</v>
      </c>
      <c r="Y178" s="27"/>
      <c r="Z178" s="27"/>
    </row>
    <row r="179" customFormat="false" ht="15.2" hidden="false" customHeight="true" outlineLevel="0" collapsed="false">
      <c r="A179" s="27"/>
      <c r="B179" s="135"/>
      <c r="C179" s="135"/>
      <c r="D179" s="135"/>
      <c r="E179" s="135"/>
      <c r="F179" s="136"/>
      <c r="G179" s="136"/>
      <c r="H179" s="136"/>
      <c r="I179" s="136"/>
      <c r="J179" s="136"/>
      <c r="K179" s="136"/>
      <c r="L179" s="137"/>
      <c r="M179" s="137"/>
      <c r="N179" s="137"/>
      <c r="O179" s="137"/>
      <c r="P179" s="137"/>
      <c r="Q179" s="137"/>
      <c r="R179" s="137"/>
      <c r="S179" s="137"/>
      <c r="T179" s="137"/>
      <c r="U179" s="138" t="n">
        <v>28.61</v>
      </c>
      <c r="V179" s="138"/>
      <c r="W179" s="138"/>
      <c r="X179" s="137" t="n">
        <v>28.61</v>
      </c>
      <c r="Y179" s="27"/>
      <c r="Z179" s="27"/>
    </row>
    <row r="180" customFormat="false" ht="15.4" hidden="false" customHeight="true" outlineLevel="0" collapsed="false">
      <c r="A180" s="27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123" t="s">
        <v>1152</v>
      </c>
      <c r="R180" s="123"/>
      <c r="S180" s="123"/>
      <c r="T180" s="123"/>
      <c r="U180" s="123"/>
      <c r="V180" s="123"/>
      <c r="W180" s="123"/>
      <c r="X180" s="124" t="n">
        <v>28.61</v>
      </c>
      <c r="Y180" s="27"/>
      <c r="Z180" s="27"/>
    </row>
    <row r="181" customFormat="false" ht="15.4" hidden="false" customHeight="true" outlineLevel="0" collapsed="false">
      <c r="A181" s="119" t="s">
        <v>96</v>
      </c>
      <c r="B181" s="119"/>
      <c r="C181" s="125" t="s">
        <v>49</v>
      </c>
      <c r="D181" s="126" t="s">
        <v>97</v>
      </c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27"/>
      <c r="Y181" s="27"/>
      <c r="Z181" s="27"/>
    </row>
    <row r="182" customFormat="false" ht="15.2" hidden="false" customHeight="true" outlineLevel="0" collapsed="false">
      <c r="A182" s="27"/>
      <c r="B182" s="127"/>
      <c r="C182" s="127"/>
      <c r="D182" s="127"/>
      <c r="E182" s="127"/>
      <c r="F182" s="128" t="s">
        <v>1086</v>
      </c>
      <c r="G182" s="128"/>
      <c r="H182" s="128"/>
      <c r="I182" s="128"/>
      <c r="J182" s="128"/>
      <c r="K182" s="128"/>
      <c r="L182" s="128" t="s">
        <v>1106</v>
      </c>
      <c r="M182" s="128"/>
      <c r="N182" s="128"/>
      <c r="O182" s="128" t="s">
        <v>1087</v>
      </c>
      <c r="P182" s="128"/>
      <c r="Q182" s="128"/>
      <c r="R182" s="128" t="s">
        <v>1087</v>
      </c>
      <c r="S182" s="128"/>
      <c r="T182" s="128"/>
      <c r="U182" s="128" t="s">
        <v>1088</v>
      </c>
      <c r="V182" s="128"/>
      <c r="W182" s="128"/>
      <c r="X182" s="128" t="s">
        <v>1089</v>
      </c>
      <c r="Y182" s="27"/>
      <c r="Z182" s="27"/>
    </row>
    <row r="183" customFormat="false" ht="15.2" hidden="false" customHeight="true" outlineLevel="0" collapsed="false">
      <c r="A183" s="27"/>
      <c r="B183" s="129" t="s">
        <v>1107</v>
      </c>
      <c r="C183" s="129"/>
      <c r="D183" s="129"/>
      <c r="E183" s="129"/>
      <c r="F183" s="129"/>
      <c r="G183" s="129"/>
      <c r="H183" s="129"/>
      <c r="I183" s="130"/>
      <c r="J183" s="130"/>
      <c r="K183" s="130"/>
      <c r="L183" s="131" t="n">
        <v>52.27</v>
      </c>
      <c r="M183" s="131"/>
      <c r="N183" s="131"/>
      <c r="O183" s="131"/>
      <c r="P183" s="131"/>
      <c r="Q183" s="131"/>
      <c r="R183" s="131"/>
      <c r="S183" s="131"/>
      <c r="T183" s="131"/>
      <c r="U183" s="131" t="n">
        <v>52.27</v>
      </c>
      <c r="V183" s="131"/>
      <c r="W183" s="131"/>
      <c r="X183" s="29"/>
      <c r="Y183" s="27"/>
      <c r="Z183" s="27"/>
    </row>
    <row r="184" customFormat="false" ht="15.2" hidden="false" customHeight="true" outlineLevel="0" collapsed="false">
      <c r="A184" s="27"/>
      <c r="B184" s="43" t="s">
        <v>1108</v>
      </c>
      <c r="C184" s="43"/>
      <c r="D184" s="43"/>
      <c r="E184" s="43"/>
      <c r="F184" s="43"/>
      <c r="G184" s="43"/>
      <c r="H184" s="43"/>
      <c r="I184" s="132"/>
      <c r="J184" s="132"/>
      <c r="K184" s="132"/>
      <c r="L184" s="133" t="n">
        <v>8.73</v>
      </c>
      <c r="M184" s="133"/>
      <c r="N184" s="133"/>
      <c r="O184" s="133"/>
      <c r="P184" s="133"/>
      <c r="Q184" s="133"/>
      <c r="R184" s="133"/>
      <c r="S184" s="133"/>
      <c r="T184" s="133"/>
      <c r="U184" s="133" t="n">
        <v>8.73</v>
      </c>
      <c r="V184" s="133"/>
      <c r="W184" s="133"/>
      <c r="X184" s="27"/>
      <c r="Y184" s="27"/>
      <c r="Z184" s="27"/>
    </row>
    <row r="185" customFormat="false" ht="15.2" hidden="false" customHeight="true" outlineLevel="0" collapsed="false">
      <c r="A185" s="27"/>
      <c r="B185" s="43" t="s">
        <v>1109</v>
      </c>
      <c r="C185" s="43"/>
      <c r="D185" s="43"/>
      <c r="E185" s="43"/>
      <c r="F185" s="43"/>
      <c r="G185" s="43"/>
      <c r="H185" s="43"/>
      <c r="I185" s="132"/>
      <c r="J185" s="132"/>
      <c r="K185" s="132"/>
      <c r="L185" s="133" t="n">
        <v>18.64</v>
      </c>
      <c r="M185" s="133"/>
      <c r="N185" s="133"/>
      <c r="O185" s="133"/>
      <c r="P185" s="133"/>
      <c r="Q185" s="133"/>
      <c r="R185" s="133"/>
      <c r="S185" s="133"/>
      <c r="T185" s="133"/>
      <c r="U185" s="133" t="n">
        <v>18.64</v>
      </c>
      <c r="V185" s="133"/>
      <c r="W185" s="133"/>
      <c r="X185" s="27"/>
      <c r="Y185" s="27"/>
      <c r="Z185" s="27"/>
    </row>
    <row r="186" customFormat="false" ht="15.2" hidden="false" customHeight="true" outlineLevel="0" collapsed="false">
      <c r="A186" s="27"/>
      <c r="B186" s="43" t="s">
        <v>1110</v>
      </c>
      <c r="C186" s="43"/>
      <c r="D186" s="43"/>
      <c r="E186" s="43"/>
      <c r="F186" s="43"/>
      <c r="G186" s="43"/>
      <c r="H186" s="43"/>
      <c r="I186" s="132"/>
      <c r="J186" s="132"/>
      <c r="K186" s="132"/>
      <c r="L186" s="133" t="n">
        <v>1.54</v>
      </c>
      <c r="M186" s="133"/>
      <c r="N186" s="133"/>
      <c r="O186" s="133"/>
      <c r="P186" s="133"/>
      <c r="Q186" s="133"/>
      <c r="R186" s="133"/>
      <c r="S186" s="133"/>
      <c r="T186" s="133"/>
      <c r="U186" s="133" t="n">
        <v>1.54</v>
      </c>
      <c r="V186" s="133"/>
      <c r="W186" s="133"/>
      <c r="X186" s="27"/>
      <c r="Y186" s="27"/>
      <c r="Z186" s="27"/>
    </row>
    <row r="187" customFormat="false" ht="15.2" hidden="false" customHeight="true" outlineLevel="0" collapsed="false">
      <c r="A187" s="27"/>
      <c r="B187" s="43" t="s">
        <v>1111</v>
      </c>
      <c r="C187" s="43"/>
      <c r="D187" s="43"/>
      <c r="E187" s="43"/>
      <c r="F187" s="43"/>
      <c r="G187" s="43"/>
      <c r="H187" s="43"/>
      <c r="I187" s="132"/>
      <c r="J187" s="132"/>
      <c r="K187" s="132"/>
      <c r="L187" s="133" t="n">
        <v>3.83</v>
      </c>
      <c r="M187" s="133"/>
      <c r="N187" s="133"/>
      <c r="O187" s="133"/>
      <c r="P187" s="133"/>
      <c r="Q187" s="133"/>
      <c r="R187" s="133"/>
      <c r="S187" s="133"/>
      <c r="T187" s="133"/>
      <c r="U187" s="133" t="n">
        <v>3.83</v>
      </c>
      <c r="V187" s="133"/>
      <c r="W187" s="133"/>
      <c r="X187" s="27"/>
      <c r="Y187" s="27"/>
      <c r="Z187" s="27"/>
    </row>
    <row r="188" customFormat="false" ht="15.2" hidden="false" customHeight="true" outlineLevel="0" collapsed="false">
      <c r="A188" s="27"/>
      <c r="B188" s="43" t="s">
        <v>1112</v>
      </c>
      <c r="C188" s="43"/>
      <c r="D188" s="43"/>
      <c r="E188" s="43"/>
      <c r="F188" s="43"/>
      <c r="G188" s="43"/>
      <c r="H188" s="43"/>
      <c r="I188" s="132"/>
      <c r="J188" s="132"/>
      <c r="K188" s="132"/>
      <c r="L188" s="133" t="n">
        <v>3.83</v>
      </c>
      <c r="M188" s="133"/>
      <c r="N188" s="133"/>
      <c r="O188" s="133"/>
      <c r="P188" s="133"/>
      <c r="Q188" s="133"/>
      <c r="R188" s="133"/>
      <c r="S188" s="133"/>
      <c r="T188" s="133"/>
      <c r="U188" s="133" t="n">
        <v>3.83</v>
      </c>
      <c r="V188" s="133"/>
      <c r="W188" s="133"/>
      <c r="X188" s="27"/>
      <c r="Y188" s="27"/>
      <c r="Z188" s="27"/>
    </row>
    <row r="189" customFormat="false" ht="15.2" hidden="false" customHeight="true" outlineLevel="0" collapsed="false">
      <c r="A189" s="27"/>
      <c r="B189" s="43" t="s">
        <v>1113</v>
      </c>
      <c r="C189" s="43"/>
      <c r="D189" s="43"/>
      <c r="E189" s="43"/>
      <c r="F189" s="43"/>
      <c r="G189" s="43"/>
      <c r="H189" s="43"/>
      <c r="I189" s="132"/>
      <c r="J189" s="132"/>
      <c r="K189" s="132"/>
      <c r="L189" s="133" t="n">
        <v>25.48</v>
      </c>
      <c r="M189" s="133"/>
      <c r="N189" s="133"/>
      <c r="O189" s="133"/>
      <c r="P189" s="133"/>
      <c r="Q189" s="133"/>
      <c r="R189" s="133"/>
      <c r="S189" s="133"/>
      <c r="T189" s="133"/>
      <c r="U189" s="133" t="n">
        <v>25.48</v>
      </c>
      <c r="V189" s="133"/>
      <c r="W189" s="133"/>
      <c r="X189" s="27"/>
      <c r="Y189" s="27"/>
      <c r="Z189" s="27"/>
    </row>
    <row r="190" customFormat="false" ht="15.2" hidden="false" customHeight="true" outlineLevel="0" collapsed="false">
      <c r="A190" s="27"/>
      <c r="B190" s="43" t="s">
        <v>1114</v>
      </c>
      <c r="C190" s="43"/>
      <c r="D190" s="43"/>
      <c r="E190" s="43"/>
      <c r="F190" s="43"/>
      <c r="G190" s="43"/>
      <c r="H190" s="43"/>
      <c r="I190" s="132"/>
      <c r="J190" s="132"/>
      <c r="K190" s="132"/>
      <c r="L190" s="133" t="n">
        <v>5.61</v>
      </c>
      <c r="M190" s="133"/>
      <c r="N190" s="133"/>
      <c r="O190" s="133"/>
      <c r="P190" s="133"/>
      <c r="Q190" s="133"/>
      <c r="R190" s="133"/>
      <c r="S190" s="133"/>
      <c r="T190" s="133"/>
      <c r="U190" s="133" t="n">
        <v>5.61</v>
      </c>
      <c r="V190" s="133"/>
      <c r="W190" s="133"/>
      <c r="X190" s="27"/>
      <c r="Y190" s="27"/>
      <c r="Z190" s="27"/>
    </row>
    <row r="191" customFormat="false" ht="15.2" hidden="false" customHeight="true" outlineLevel="0" collapsed="false">
      <c r="A191" s="27"/>
      <c r="B191" s="43" t="s">
        <v>1115</v>
      </c>
      <c r="C191" s="43"/>
      <c r="D191" s="43"/>
      <c r="E191" s="43"/>
      <c r="F191" s="43"/>
      <c r="G191" s="43"/>
      <c r="H191" s="43"/>
      <c r="I191" s="132"/>
      <c r="J191" s="132"/>
      <c r="K191" s="132"/>
      <c r="L191" s="133" t="n">
        <v>9.45</v>
      </c>
      <c r="M191" s="133"/>
      <c r="N191" s="133"/>
      <c r="O191" s="133"/>
      <c r="P191" s="133"/>
      <c r="Q191" s="133"/>
      <c r="R191" s="133"/>
      <c r="S191" s="133"/>
      <c r="T191" s="133"/>
      <c r="U191" s="134" t="n">
        <v>9.45</v>
      </c>
      <c r="V191" s="134"/>
      <c r="W191" s="134"/>
      <c r="X191" s="27"/>
      <c r="Y191" s="27"/>
      <c r="Z191" s="27"/>
    </row>
    <row r="192" customFormat="false" ht="15.2" hidden="false" customHeight="true" outlineLevel="0" collapsed="false">
      <c r="A192" s="27"/>
      <c r="B192" s="135"/>
      <c r="C192" s="135"/>
      <c r="D192" s="135"/>
      <c r="E192" s="135"/>
      <c r="F192" s="136"/>
      <c r="G192" s="136"/>
      <c r="H192" s="136"/>
      <c r="I192" s="136"/>
      <c r="J192" s="136"/>
      <c r="K192" s="136"/>
      <c r="L192" s="137"/>
      <c r="M192" s="137"/>
      <c r="N192" s="137"/>
      <c r="O192" s="137"/>
      <c r="P192" s="137"/>
      <c r="Q192" s="137"/>
      <c r="R192" s="137"/>
      <c r="S192" s="137"/>
      <c r="T192" s="137"/>
      <c r="U192" s="138" t="n">
        <v>129.38</v>
      </c>
      <c r="V192" s="138"/>
      <c r="W192" s="138"/>
      <c r="X192" s="137" t="n">
        <v>129.38</v>
      </c>
      <c r="Y192" s="27"/>
      <c r="Z192" s="27"/>
    </row>
    <row r="193" customFormat="false" ht="15.4" hidden="false" customHeight="true" outlineLevel="0" collapsed="false">
      <c r="A193" s="27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123" t="s">
        <v>1096</v>
      </c>
      <c r="R193" s="123"/>
      <c r="S193" s="123"/>
      <c r="T193" s="123"/>
      <c r="U193" s="123"/>
      <c r="V193" s="123"/>
      <c r="W193" s="123"/>
      <c r="X193" s="124" t="n">
        <v>129.38</v>
      </c>
      <c r="Y193" s="27"/>
      <c r="Z193" s="27"/>
    </row>
    <row r="194" customFormat="false" ht="15.4" hidden="false" customHeight="true" outlineLevel="0" collapsed="false">
      <c r="A194" s="119" t="s">
        <v>98</v>
      </c>
      <c r="B194" s="119"/>
      <c r="C194" s="125" t="s">
        <v>1082</v>
      </c>
      <c r="D194" s="126" t="s">
        <v>99</v>
      </c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27"/>
      <c r="Y194" s="27"/>
      <c r="Z194" s="27"/>
    </row>
    <row r="195" customFormat="false" ht="15.2" hidden="false" customHeight="true" outlineLevel="0" collapsed="false">
      <c r="A195" s="27"/>
      <c r="B195" s="127"/>
      <c r="C195" s="127"/>
      <c r="D195" s="127"/>
      <c r="E195" s="127"/>
      <c r="F195" s="128" t="s">
        <v>1086</v>
      </c>
      <c r="G195" s="128"/>
      <c r="H195" s="128"/>
      <c r="I195" s="128"/>
      <c r="J195" s="128"/>
      <c r="K195" s="128"/>
      <c r="L195" s="128" t="s">
        <v>1087</v>
      </c>
      <c r="M195" s="128"/>
      <c r="N195" s="128"/>
      <c r="O195" s="128" t="s">
        <v>1087</v>
      </c>
      <c r="P195" s="128"/>
      <c r="Q195" s="128"/>
      <c r="R195" s="128" t="s">
        <v>1087</v>
      </c>
      <c r="S195" s="128"/>
      <c r="T195" s="128"/>
      <c r="U195" s="128" t="s">
        <v>1088</v>
      </c>
      <c r="V195" s="128"/>
      <c r="W195" s="128"/>
      <c r="X195" s="128" t="s">
        <v>1089</v>
      </c>
      <c r="Y195" s="27"/>
      <c r="Z195" s="27"/>
    </row>
    <row r="196" customFormat="false" ht="30.6" hidden="false" customHeight="true" outlineLevel="0" collapsed="false">
      <c r="A196" s="27"/>
      <c r="B196" s="129" t="s">
        <v>1164</v>
      </c>
      <c r="C196" s="129"/>
      <c r="D196" s="129"/>
      <c r="E196" s="129"/>
      <c r="F196" s="129"/>
      <c r="G196" s="129"/>
      <c r="H196" s="129"/>
      <c r="I196" s="130" t="n">
        <v>10</v>
      </c>
      <c r="J196" s="130"/>
      <c r="K196" s="130"/>
      <c r="L196" s="131"/>
      <c r="M196" s="131"/>
      <c r="N196" s="131"/>
      <c r="O196" s="131"/>
      <c r="P196" s="131"/>
      <c r="Q196" s="131"/>
      <c r="R196" s="131"/>
      <c r="S196" s="131"/>
      <c r="T196" s="131"/>
      <c r="U196" s="139" t="n">
        <v>10</v>
      </c>
      <c r="V196" s="139"/>
      <c r="W196" s="139"/>
      <c r="X196" s="29"/>
      <c r="Y196" s="27"/>
      <c r="Z196" s="27"/>
    </row>
    <row r="197" customFormat="false" ht="15.2" hidden="false" customHeight="true" outlineLevel="0" collapsed="false">
      <c r="A197" s="27"/>
      <c r="B197" s="135"/>
      <c r="C197" s="135"/>
      <c r="D197" s="135"/>
      <c r="E197" s="135"/>
      <c r="F197" s="136"/>
      <c r="G197" s="136"/>
      <c r="H197" s="136"/>
      <c r="I197" s="136"/>
      <c r="J197" s="136"/>
      <c r="K197" s="136"/>
      <c r="L197" s="137"/>
      <c r="M197" s="137"/>
      <c r="N197" s="137"/>
      <c r="O197" s="137"/>
      <c r="P197" s="137"/>
      <c r="Q197" s="137"/>
      <c r="R197" s="137"/>
      <c r="S197" s="137"/>
      <c r="T197" s="137"/>
      <c r="U197" s="138" t="n">
        <v>10</v>
      </c>
      <c r="V197" s="138"/>
      <c r="W197" s="138"/>
      <c r="X197" s="137" t="n">
        <v>10</v>
      </c>
      <c r="Y197" s="27"/>
      <c r="Z197" s="27"/>
    </row>
    <row r="198" customFormat="false" ht="15.4" hidden="false" customHeight="true" outlineLevel="0" collapsed="false">
      <c r="A198" s="27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123" t="s">
        <v>1083</v>
      </c>
      <c r="R198" s="123"/>
      <c r="S198" s="123"/>
      <c r="T198" s="123"/>
      <c r="U198" s="123"/>
      <c r="V198" s="123"/>
      <c r="W198" s="123"/>
      <c r="X198" s="124" t="n">
        <v>10</v>
      </c>
      <c r="Y198" s="27"/>
      <c r="Z198" s="27"/>
    </row>
    <row r="199" customFormat="false" ht="15.4" hidden="false" customHeight="true" outlineLevel="0" collapsed="false">
      <c r="A199" s="119" t="s">
        <v>100</v>
      </c>
      <c r="B199" s="119"/>
      <c r="C199" s="125" t="s">
        <v>72</v>
      </c>
      <c r="D199" s="126" t="s">
        <v>101</v>
      </c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27"/>
      <c r="Y199" s="27"/>
      <c r="Z199" s="27"/>
    </row>
    <row r="200" customFormat="false" ht="15.2" hidden="false" customHeight="true" outlineLevel="0" collapsed="false">
      <c r="A200" s="27"/>
      <c r="B200" s="127"/>
      <c r="C200" s="127"/>
      <c r="D200" s="127"/>
      <c r="E200" s="127"/>
      <c r="F200" s="128" t="s">
        <v>1086</v>
      </c>
      <c r="G200" s="128"/>
      <c r="H200" s="128"/>
      <c r="I200" s="128"/>
      <c r="J200" s="128"/>
      <c r="K200" s="128"/>
      <c r="L200" s="128" t="s">
        <v>1087</v>
      </c>
      <c r="M200" s="128"/>
      <c r="N200" s="128"/>
      <c r="O200" s="128" t="s">
        <v>1087</v>
      </c>
      <c r="P200" s="128"/>
      <c r="Q200" s="128"/>
      <c r="R200" s="128" t="s">
        <v>1087</v>
      </c>
      <c r="S200" s="128"/>
      <c r="T200" s="128"/>
      <c r="U200" s="128" t="s">
        <v>1088</v>
      </c>
      <c r="V200" s="128"/>
      <c r="W200" s="128"/>
      <c r="X200" s="128" t="s">
        <v>1089</v>
      </c>
      <c r="Y200" s="27"/>
      <c r="Z200" s="27"/>
    </row>
    <row r="201" customFormat="false" ht="30.6" hidden="false" customHeight="true" outlineLevel="0" collapsed="false">
      <c r="A201" s="27"/>
      <c r="B201" s="129" t="s">
        <v>1165</v>
      </c>
      <c r="C201" s="129"/>
      <c r="D201" s="129"/>
      <c r="E201" s="129"/>
      <c r="F201" s="129"/>
      <c r="G201" s="129"/>
      <c r="H201" s="129"/>
      <c r="I201" s="130" t="n">
        <v>20</v>
      </c>
      <c r="J201" s="130"/>
      <c r="K201" s="130"/>
      <c r="L201" s="131"/>
      <c r="M201" s="131"/>
      <c r="N201" s="131"/>
      <c r="O201" s="131"/>
      <c r="P201" s="131"/>
      <c r="Q201" s="131"/>
      <c r="R201" s="131"/>
      <c r="S201" s="131"/>
      <c r="T201" s="131"/>
      <c r="U201" s="139" t="n">
        <v>20</v>
      </c>
      <c r="V201" s="139"/>
      <c r="W201" s="139"/>
      <c r="X201" s="29"/>
      <c r="Y201" s="27"/>
      <c r="Z201" s="27"/>
    </row>
    <row r="202" customFormat="false" ht="15.2" hidden="false" customHeight="true" outlineLevel="0" collapsed="false">
      <c r="A202" s="27"/>
      <c r="B202" s="135"/>
      <c r="C202" s="135"/>
      <c r="D202" s="135"/>
      <c r="E202" s="135"/>
      <c r="F202" s="136"/>
      <c r="G202" s="136"/>
      <c r="H202" s="136"/>
      <c r="I202" s="136"/>
      <c r="J202" s="136"/>
      <c r="K202" s="136"/>
      <c r="L202" s="137"/>
      <c r="M202" s="137"/>
      <c r="N202" s="137"/>
      <c r="O202" s="137"/>
      <c r="P202" s="137"/>
      <c r="Q202" s="137"/>
      <c r="R202" s="137"/>
      <c r="S202" s="137"/>
      <c r="T202" s="137"/>
      <c r="U202" s="138" t="n">
        <v>20</v>
      </c>
      <c r="V202" s="138"/>
      <c r="W202" s="138"/>
      <c r="X202" s="137" t="n">
        <v>20</v>
      </c>
      <c r="Y202" s="27"/>
      <c r="Z202" s="27"/>
    </row>
    <row r="203" customFormat="false" ht="15.4" hidden="false" customHeight="true" outlineLevel="0" collapsed="false">
      <c r="A203" s="27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123" t="s">
        <v>1124</v>
      </c>
      <c r="R203" s="123"/>
      <c r="S203" s="123"/>
      <c r="T203" s="123"/>
      <c r="U203" s="123"/>
      <c r="V203" s="123"/>
      <c r="W203" s="123"/>
      <c r="X203" s="124" t="n">
        <v>20</v>
      </c>
      <c r="Y203" s="27"/>
      <c r="Z203" s="27"/>
    </row>
    <row r="204" customFormat="false" ht="15.4" hidden="false" customHeight="true" outlineLevel="0" collapsed="false">
      <c r="A204" s="119" t="s">
        <v>102</v>
      </c>
      <c r="B204" s="119"/>
      <c r="C204" s="125" t="s">
        <v>72</v>
      </c>
      <c r="D204" s="126" t="s">
        <v>103</v>
      </c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27"/>
      <c r="Y204" s="27"/>
      <c r="Z204" s="27"/>
    </row>
    <row r="205" customFormat="false" ht="15.2" hidden="false" customHeight="true" outlineLevel="0" collapsed="false">
      <c r="A205" s="27"/>
      <c r="B205" s="127"/>
      <c r="C205" s="127"/>
      <c r="D205" s="127"/>
      <c r="E205" s="127"/>
      <c r="F205" s="128" t="s">
        <v>1086</v>
      </c>
      <c r="G205" s="128"/>
      <c r="H205" s="128"/>
      <c r="I205" s="128"/>
      <c r="J205" s="128"/>
      <c r="K205" s="128"/>
      <c r="L205" s="128" t="s">
        <v>1087</v>
      </c>
      <c r="M205" s="128"/>
      <c r="N205" s="128"/>
      <c r="O205" s="128" t="s">
        <v>1087</v>
      </c>
      <c r="P205" s="128"/>
      <c r="Q205" s="128"/>
      <c r="R205" s="128" t="s">
        <v>1087</v>
      </c>
      <c r="S205" s="128"/>
      <c r="T205" s="128"/>
      <c r="U205" s="128" t="s">
        <v>1088</v>
      </c>
      <c r="V205" s="128"/>
      <c r="W205" s="128"/>
      <c r="X205" s="128" t="s">
        <v>1089</v>
      </c>
      <c r="Y205" s="27"/>
      <c r="Z205" s="27"/>
    </row>
    <row r="206" customFormat="false" ht="30.6" hidden="false" customHeight="true" outlineLevel="0" collapsed="false">
      <c r="A206" s="27"/>
      <c r="B206" s="129" t="s">
        <v>1166</v>
      </c>
      <c r="C206" s="129"/>
      <c r="D206" s="129"/>
      <c r="E206" s="129"/>
      <c r="F206" s="129"/>
      <c r="G206" s="129"/>
      <c r="H206" s="129"/>
      <c r="I206" s="130" t="n">
        <v>200</v>
      </c>
      <c r="J206" s="130"/>
      <c r="K206" s="130"/>
      <c r="L206" s="131"/>
      <c r="M206" s="131"/>
      <c r="N206" s="131"/>
      <c r="O206" s="131"/>
      <c r="P206" s="131"/>
      <c r="Q206" s="131"/>
      <c r="R206" s="131"/>
      <c r="S206" s="131"/>
      <c r="T206" s="131"/>
      <c r="U206" s="139" t="n">
        <v>200</v>
      </c>
      <c r="V206" s="139"/>
      <c r="W206" s="139"/>
      <c r="X206" s="29"/>
      <c r="Y206" s="27"/>
      <c r="Z206" s="27"/>
    </row>
    <row r="207" customFormat="false" ht="15.2" hidden="false" customHeight="true" outlineLevel="0" collapsed="false">
      <c r="A207" s="27"/>
      <c r="B207" s="135"/>
      <c r="C207" s="135"/>
      <c r="D207" s="135"/>
      <c r="E207" s="135"/>
      <c r="F207" s="136"/>
      <c r="G207" s="136"/>
      <c r="H207" s="136"/>
      <c r="I207" s="136"/>
      <c r="J207" s="136"/>
      <c r="K207" s="136"/>
      <c r="L207" s="137"/>
      <c r="M207" s="137"/>
      <c r="N207" s="137"/>
      <c r="O207" s="137"/>
      <c r="P207" s="137"/>
      <c r="Q207" s="137"/>
      <c r="R207" s="137"/>
      <c r="S207" s="137"/>
      <c r="T207" s="137"/>
      <c r="U207" s="138" t="n">
        <v>200</v>
      </c>
      <c r="V207" s="138"/>
      <c r="W207" s="138"/>
      <c r="X207" s="137" t="n">
        <v>200</v>
      </c>
      <c r="Y207" s="27"/>
      <c r="Z207" s="27"/>
    </row>
    <row r="208" customFormat="false" ht="15.4" hidden="false" customHeight="true" outlineLevel="0" collapsed="false">
      <c r="A208" s="27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123" t="s">
        <v>1124</v>
      </c>
      <c r="R208" s="123"/>
      <c r="S208" s="123"/>
      <c r="T208" s="123"/>
      <c r="U208" s="123"/>
      <c r="V208" s="123"/>
      <c r="W208" s="123"/>
      <c r="X208" s="124" t="n">
        <v>200</v>
      </c>
      <c r="Y208" s="27"/>
      <c r="Z208" s="27"/>
    </row>
    <row r="209" customFormat="false" ht="15.4" hidden="false" customHeight="true" outlineLevel="0" collapsed="false">
      <c r="A209" s="119" t="s">
        <v>104</v>
      </c>
      <c r="B209" s="119"/>
      <c r="C209" s="125" t="s">
        <v>1082</v>
      </c>
      <c r="D209" s="126" t="s">
        <v>105</v>
      </c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27"/>
      <c r="Y209" s="27"/>
      <c r="Z209" s="27"/>
    </row>
    <row r="210" customFormat="false" ht="15.2" hidden="false" customHeight="true" outlineLevel="0" collapsed="false">
      <c r="A210" s="27"/>
      <c r="B210" s="127"/>
      <c r="C210" s="127"/>
      <c r="D210" s="127"/>
      <c r="E210" s="127"/>
      <c r="F210" s="128" t="s">
        <v>1086</v>
      </c>
      <c r="G210" s="128"/>
      <c r="H210" s="128"/>
      <c r="I210" s="128"/>
      <c r="J210" s="128"/>
      <c r="K210" s="128"/>
      <c r="L210" s="128" t="s">
        <v>1087</v>
      </c>
      <c r="M210" s="128"/>
      <c r="N210" s="128"/>
      <c r="O210" s="128" t="s">
        <v>1087</v>
      </c>
      <c r="P210" s="128"/>
      <c r="Q210" s="128"/>
      <c r="R210" s="128" t="s">
        <v>1087</v>
      </c>
      <c r="S210" s="128"/>
      <c r="T210" s="128"/>
      <c r="U210" s="128" t="s">
        <v>1088</v>
      </c>
      <c r="V210" s="128"/>
      <c r="W210" s="128"/>
      <c r="X210" s="128" t="s">
        <v>1089</v>
      </c>
      <c r="Y210" s="27"/>
      <c r="Z210" s="27"/>
    </row>
    <row r="211" customFormat="false" ht="30.6" hidden="false" customHeight="true" outlineLevel="0" collapsed="false">
      <c r="A211" s="27"/>
      <c r="B211" s="129" t="s">
        <v>1167</v>
      </c>
      <c r="C211" s="129"/>
      <c r="D211" s="129"/>
      <c r="E211" s="129"/>
      <c r="F211" s="129"/>
      <c r="G211" s="129"/>
      <c r="H211" s="129"/>
      <c r="I211" s="130" t="n">
        <v>6</v>
      </c>
      <c r="J211" s="130"/>
      <c r="K211" s="130"/>
      <c r="L211" s="131"/>
      <c r="M211" s="131"/>
      <c r="N211" s="131"/>
      <c r="O211" s="131"/>
      <c r="P211" s="131"/>
      <c r="Q211" s="131"/>
      <c r="R211" s="131"/>
      <c r="S211" s="131"/>
      <c r="T211" s="131"/>
      <c r="U211" s="139" t="n">
        <v>6</v>
      </c>
      <c r="V211" s="139"/>
      <c r="W211" s="139"/>
      <c r="X211" s="29"/>
      <c r="Y211" s="27"/>
      <c r="Z211" s="27"/>
    </row>
    <row r="212" customFormat="false" ht="15.2" hidden="false" customHeight="true" outlineLevel="0" collapsed="false">
      <c r="A212" s="27"/>
      <c r="B212" s="135"/>
      <c r="C212" s="135"/>
      <c r="D212" s="135"/>
      <c r="E212" s="135"/>
      <c r="F212" s="136"/>
      <c r="G212" s="136"/>
      <c r="H212" s="136"/>
      <c r="I212" s="136"/>
      <c r="J212" s="136"/>
      <c r="K212" s="136"/>
      <c r="L212" s="137"/>
      <c r="M212" s="137"/>
      <c r="N212" s="137"/>
      <c r="O212" s="137"/>
      <c r="P212" s="137"/>
      <c r="Q212" s="137"/>
      <c r="R212" s="137"/>
      <c r="S212" s="137"/>
      <c r="T212" s="137"/>
      <c r="U212" s="138" t="n">
        <v>6</v>
      </c>
      <c r="V212" s="138"/>
      <c r="W212" s="138"/>
      <c r="X212" s="137" t="n">
        <v>6</v>
      </c>
      <c r="Y212" s="27"/>
      <c r="Z212" s="27"/>
    </row>
    <row r="213" customFormat="false" ht="15.4" hidden="false" customHeight="true" outlineLevel="0" collapsed="false">
      <c r="A213" s="27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123" t="s">
        <v>1083</v>
      </c>
      <c r="R213" s="123"/>
      <c r="S213" s="123"/>
      <c r="T213" s="123"/>
      <c r="U213" s="123"/>
      <c r="V213" s="123"/>
      <c r="W213" s="123"/>
      <c r="X213" s="124" t="n">
        <v>6</v>
      </c>
      <c r="Y213" s="27"/>
      <c r="Z213" s="27"/>
    </row>
    <row r="214" customFormat="false" ht="15.4" hidden="false" customHeight="true" outlineLevel="0" collapsed="false">
      <c r="A214" s="119" t="s">
        <v>106</v>
      </c>
      <c r="B214" s="119"/>
      <c r="C214" s="125" t="s">
        <v>1082</v>
      </c>
      <c r="D214" s="126" t="s">
        <v>107</v>
      </c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27"/>
      <c r="Y214" s="27"/>
      <c r="Z214" s="27"/>
    </row>
    <row r="215" customFormat="false" ht="15.2" hidden="false" customHeight="true" outlineLevel="0" collapsed="false">
      <c r="A215" s="27"/>
      <c r="B215" s="127"/>
      <c r="C215" s="127"/>
      <c r="D215" s="127"/>
      <c r="E215" s="127"/>
      <c r="F215" s="128" t="s">
        <v>1086</v>
      </c>
      <c r="G215" s="128"/>
      <c r="H215" s="128"/>
      <c r="I215" s="128"/>
      <c r="J215" s="128"/>
      <c r="K215" s="128"/>
      <c r="L215" s="128" t="s">
        <v>1087</v>
      </c>
      <c r="M215" s="128"/>
      <c r="N215" s="128"/>
      <c r="O215" s="128" t="s">
        <v>1087</v>
      </c>
      <c r="P215" s="128"/>
      <c r="Q215" s="128"/>
      <c r="R215" s="128" t="s">
        <v>1087</v>
      </c>
      <c r="S215" s="128"/>
      <c r="T215" s="128"/>
      <c r="U215" s="128" t="s">
        <v>1088</v>
      </c>
      <c r="V215" s="128"/>
      <c r="W215" s="128"/>
      <c r="X215" s="128" t="s">
        <v>1089</v>
      </c>
      <c r="Y215" s="27"/>
      <c r="Z215" s="27"/>
    </row>
    <row r="216" customFormat="false" ht="30.6" hidden="false" customHeight="true" outlineLevel="0" collapsed="false">
      <c r="A216" s="27"/>
      <c r="B216" s="129" t="s">
        <v>1168</v>
      </c>
      <c r="C216" s="129"/>
      <c r="D216" s="129"/>
      <c r="E216" s="129"/>
      <c r="F216" s="129"/>
      <c r="G216" s="129"/>
      <c r="H216" s="129"/>
      <c r="I216" s="130" t="n">
        <v>10</v>
      </c>
      <c r="J216" s="130"/>
      <c r="K216" s="130"/>
      <c r="L216" s="131"/>
      <c r="M216" s="131"/>
      <c r="N216" s="131"/>
      <c r="O216" s="131"/>
      <c r="P216" s="131"/>
      <c r="Q216" s="131"/>
      <c r="R216" s="131"/>
      <c r="S216" s="131"/>
      <c r="T216" s="131"/>
      <c r="U216" s="139" t="n">
        <v>10</v>
      </c>
      <c r="V216" s="139"/>
      <c r="W216" s="139"/>
      <c r="X216" s="29"/>
      <c r="Y216" s="27"/>
      <c r="Z216" s="27"/>
    </row>
    <row r="217" customFormat="false" ht="15.2" hidden="false" customHeight="true" outlineLevel="0" collapsed="false">
      <c r="A217" s="27"/>
      <c r="B217" s="135"/>
      <c r="C217" s="135"/>
      <c r="D217" s="135"/>
      <c r="E217" s="135"/>
      <c r="F217" s="136"/>
      <c r="G217" s="136"/>
      <c r="H217" s="136"/>
      <c r="I217" s="136"/>
      <c r="J217" s="136"/>
      <c r="K217" s="136"/>
      <c r="L217" s="137"/>
      <c r="M217" s="137"/>
      <c r="N217" s="137"/>
      <c r="O217" s="137"/>
      <c r="P217" s="137"/>
      <c r="Q217" s="137"/>
      <c r="R217" s="137"/>
      <c r="S217" s="137"/>
      <c r="T217" s="137"/>
      <c r="U217" s="138" t="n">
        <v>10</v>
      </c>
      <c r="V217" s="138"/>
      <c r="W217" s="138"/>
      <c r="X217" s="137" t="n">
        <v>10</v>
      </c>
      <c r="Y217" s="27"/>
      <c r="Z217" s="27"/>
    </row>
    <row r="218" customFormat="false" ht="15.4" hidden="false" customHeight="true" outlineLevel="0" collapsed="false">
      <c r="A218" s="27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123" t="s">
        <v>1083</v>
      </c>
      <c r="R218" s="123"/>
      <c r="S218" s="123"/>
      <c r="T218" s="123"/>
      <c r="U218" s="123"/>
      <c r="V218" s="123"/>
      <c r="W218" s="123"/>
      <c r="X218" s="124" t="n">
        <v>10</v>
      </c>
      <c r="Y218" s="27"/>
      <c r="Z218" s="27"/>
    </row>
    <row r="219" customFormat="false" ht="15.4" hidden="false" customHeight="true" outlineLevel="0" collapsed="false">
      <c r="A219" s="119" t="s">
        <v>108</v>
      </c>
      <c r="B219" s="119"/>
      <c r="C219" s="125" t="s">
        <v>1082</v>
      </c>
      <c r="D219" s="126" t="s">
        <v>109</v>
      </c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27"/>
      <c r="Y219" s="27"/>
      <c r="Z219" s="27"/>
    </row>
    <row r="220" customFormat="false" ht="15.2" hidden="false" customHeight="true" outlineLevel="0" collapsed="false">
      <c r="A220" s="27"/>
      <c r="B220" s="127"/>
      <c r="C220" s="127"/>
      <c r="D220" s="127"/>
      <c r="E220" s="127"/>
      <c r="F220" s="128" t="s">
        <v>1086</v>
      </c>
      <c r="G220" s="128"/>
      <c r="H220" s="128"/>
      <c r="I220" s="128"/>
      <c r="J220" s="128"/>
      <c r="K220" s="128"/>
      <c r="L220" s="128" t="s">
        <v>1087</v>
      </c>
      <c r="M220" s="128"/>
      <c r="N220" s="128"/>
      <c r="O220" s="128" t="s">
        <v>1087</v>
      </c>
      <c r="P220" s="128"/>
      <c r="Q220" s="128"/>
      <c r="R220" s="128" t="s">
        <v>1087</v>
      </c>
      <c r="S220" s="128"/>
      <c r="T220" s="128"/>
      <c r="U220" s="128" t="s">
        <v>1088</v>
      </c>
      <c r="V220" s="128"/>
      <c r="W220" s="128"/>
      <c r="X220" s="128" t="s">
        <v>1089</v>
      </c>
      <c r="Y220" s="27"/>
      <c r="Z220" s="27"/>
    </row>
    <row r="221" customFormat="false" ht="30.6" hidden="false" customHeight="true" outlineLevel="0" collapsed="false">
      <c r="A221" s="27"/>
      <c r="B221" s="129" t="s">
        <v>1169</v>
      </c>
      <c r="C221" s="129"/>
      <c r="D221" s="129"/>
      <c r="E221" s="129"/>
      <c r="F221" s="129"/>
      <c r="G221" s="129"/>
      <c r="H221" s="129"/>
      <c r="I221" s="130" t="n">
        <v>20</v>
      </c>
      <c r="J221" s="130"/>
      <c r="K221" s="130"/>
      <c r="L221" s="131"/>
      <c r="M221" s="131"/>
      <c r="N221" s="131"/>
      <c r="O221" s="131"/>
      <c r="P221" s="131"/>
      <c r="Q221" s="131"/>
      <c r="R221" s="131"/>
      <c r="S221" s="131"/>
      <c r="T221" s="131"/>
      <c r="U221" s="139" t="n">
        <v>20</v>
      </c>
      <c r="V221" s="139"/>
      <c r="W221" s="139"/>
      <c r="X221" s="29"/>
      <c r="Y221" s="27"/>
      <c r="Z221" s="27"/>
    </row>
    <row r="222" customFormat="false" ht="15.2" hidden="false" customHeight="true" outlineLevel="0" collapsed="false">
      <c r="A222" s="27"/>
      <c r="B222" s="135"/>
      <c r="C222" s="135"/>
      <c r="D222" s="135"/>
      <c r="E222" s="135"/>
      <c r="F222" s="136"/>
      <c r="G222" s="136"/>
      <c r="H222" s="136"/>
      <c r="I222" s="136"/>
      <c r="J222" s="136"/>
      <c r="K222" s="136"/>
      <c r="L222" s="137"/>
      <c r="M222" s="137"/>
      <c r="N222" s="137"/>
      <c r="O222" s="137"/>
      <c r="P222" s="137"/>
      <c r="Q222" s="137"/>
      <c r="R222" s="137"/>
      <c r="S222" s="137"/>
      <c r="T222" s="137"/>
      <c r="U222" s="138" t="n">
        <v>20</v>
      </c>
      <c r="V222" s="138"/>
      <c r="W222" s="138"/>
      <c r="X222" s="137" t="n">
        <v>20</v>
      </c>
      <c r="Y222" s="27"/>
      <c r="Z222" s="27"/>
    </row>
    <row r="223" customFormat="false" ht="15.4" hidden="false" customHeight="true" outlineLevel="0" collapsed="false">
      <c r="A223" s="27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123" t="s">
        <v>1083</v>
      </c>
      <c r="R223" s="123"/>
      <c r="S223" s="123"/>
      <c r="T223" s="123"/>
      <c r="U223" s="123"/>
      <c r="V223" s="123"/>
      <c r="W223" s="123"/>
      <c r="X223" s="124" t="n">
        <v>20</v>
      </c>
      <c r="Y223" s="27"/>
      <c r="Z223" s="27"/>
    </row>
    <row r="224" customFormat="false" ht="15.4" hidden="false" customHeight="true" outlineLevel="0" collapsed="false">
      <c r="A224" s="119" t="s">
        <v>110</v>
      </c>
      <c r="B224" s="119"/>
      <c r="C224" s="125" t="s">
        <v>1082</v>
      </c>
      <c r="D224" s="126" t="s">
        <v>111</v>
      </c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27"/>
      <c r="Y224" s="27"/>
      <c r="Z224" s="27"/>
    </row>
    <row r="225" customFormat="false" ht="15.2" hidden="false" customHeight="true" outlineLevel="0" collapsed="false">
      <c r="A225" s="27"/>
      <c r="B225" s="127"/>
      <c r="C225" s="127"/>
      <c r="D225" s="127"/>
      <c r="E225" s="127"/>
      <c r="F225" s="128" t="s">
        <v>1086</v>
      </c>
      <c r="G225" s="128"/>
      <c r="H225" s="128"/>
      <c r="I225" s="128"/>
      <c r="J225" s="128"/>
      <c r="K225" s="128"/>
      <c r="L225" s="128" t="s">
        <v>1087</v>
      </c>
      <c r="M225" s="128"/>
      <c r="N225" s="128"/>
      <c r="O225" s="128" t="s">
        <v>1087</v>
      </c>
      <c r="P225" s="128"/>
      <c r="Q225" s="128"/>
      <c r="R225" s="128" t="s">
        <v>1087</v>
      </c>
      <c r="S225" s="128"/>
      <c r="T225" s="128"/>
      <c r="U225" s="128" t="s">
        <v>1088</v>
      </c>
      <c r="V225" s="128"/>
      <c r="W225" s="128"/>
      <c r="X225" s="128" t="s">
        <v>1089</v>
      </c>
      <c r="Y225" s="27"/>
      <c r="Z225" s="27"/>
    </row>
    <row r="226" customFormat="false" ht="30.6" hidden="false" customHeight="true" outlineLevel="0" collapsed="false">
      <c r="A226" s="27"/>
      <c r="B226" s="129" t="s">
        <v>1170</v>
      </c>
      <c r="C226" s="129"/>
      <c r="D226" s="129"/>
      <c r="E226" s="129"/>
      <c r="F226" s="129"/>
      <c r="G226" s="129"/>
      <c r="H226" s="129"/>
      <c r="I226" s="130" t="n">
        <v>4</v>
      </c>
      <c r="J226" s="130"/>
      <c r="K226" s="130"/>
      <c r="L226" s="131"/>
      <c r="M226" s="131"/>
      <c r="N226" s="131"/>
      <c r="O226" s="131"/>
      <c r="P226" s="131"/>
      <c r="Q226" s="131"/>
      <c r="R226" s="131"/>
      <c r="S226" s="131"/>
      <c r="T226" s="131"/>
      <c r="U226" s="139" t="n">
        <v>4</v>
      </c>
      <c r="V226" s="139"/>
      <c r="W226" s="139"/>
      <c r="X226" s="29"/>
      <c r="Y226" s="27"/>
      <c r="Z226" s="27"/>
    </row>
    <row r="227" customFormat="false" ht="15.2" hidden="false" customHeight="true" outlineLevel="0" collapsed="false">
      <c r="A227" s="27"/>
      <c r="B227" s="135"/>
      <c r="C227" s="135"/>
      <c r="D227" s="135"/>
      <c r="E227" s="135"/>
      <c r="F227" s="136"/>
      <c r="G227" s="136"/>
      <c r="H227" s="136"/>
      <c r="I227" s="136"/>
      <c r="J227" s="136"/>
      <c r="K227" s="136"/>
      <c r="L227" s="137"/>
      <c r="M227" s="137"/>
      <c r="N227" s="137"/>
      <c r="O227" s="137"/>
      <c r="P227" s="137"/>
      <c r="Q227" s="137"/>
      <c r="R227" s="137"/>
      <c r="S227" s="137"/>
      <c r="T227" s="137"/>
      <c r="U227" s="138" t="n">
        <v>4</v>
      </c>
      <c r="V227" s="138"/>
      <c r="W227" s="138"/>
      <c r="X227" s="137" t="n">
        <v>4</v>
      </c>
      <c r="Y227" s="27"/>
      <c r="Z227" s="27"/>
    </row>
    <row r="228" customFormat="false" ht="15.4" hidden="false" customHeight="true" outlineLevel="0" collapsed="false">
      <c r="A228" s="27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123" t="s">
        <v>1083</v>
      </c>
      <c r="R228" s="123"/>
      <c r="S228" s="123"/>
      <c r="T228" s="123"/>
      <c r="U228" s="123"/>
      <c r="V228" s="123"/>
      <c r="W228" s="123"/>
      <c r="X228" s="124" t="n">
        <v>4</v>
      </c>
      <c r="Y228" s="27"/>
      <c r="Z228" s="27"/>
    </row>
    <row r="229" customFormat="false" ht="15.4" hidden="false" customHeight="true" outlineLevel="0" collapsed="false">
      <c r="A229" s="119" t="s">
        <v>112</v>
      </c>
      <c r="B229" s="119"/>
      <c r="C229" s="125" t="s">
        <v>1082</v>
      </c>
      <c r="D229" s="126" t="s">
        <v>114</v>
      </c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27"/>
      <c r="Y229" s="27"/>
      <c r="Z229" s="27"/>
    </row>
    <row r="230" customFormat="false" ht="15.2" hidden="false" customHeight="true" outlineLevel="0" collapsed="false">
      <c r="A230" s="27"/>
      <c r="B230" s="127"/>
      <c r="C230" s="127"/>
      <c r="D230" s="127"/>
      <c r="E230" s="127"/>
      <c r="F230" s="128" t="s">
        <v>1086</v>
      </c>
      <c r="G230" s="128"/>
      <c r="H230" s="128"/>
      <c r="I230" s="128"/>
      <c r="J230" s="128"/>
      <c r="K230" s="128"/>
      <c r="L230" s="128" t="s">
        <v>1097</v>
      </c>
      <c r="M230" s="128"/>
      <c r="N230" s="128"/>
      <c r="O230" s="128" t="s">
        <v>1093</v>
      </c>
      <c r="P230" s="128"/>
      <c r="Q230" s="128"/>
      <c r="R230" s="128" t="s">
        <v>1094</v>
      </c>
      <c r="S230" s="128"/>
      <c r="T230" s="128"/>
      <c r="U230" s="128" t="s">
        <v>1088</v>
      </c>
      <c r="V230" s="128"/>
      <c r="W230" s="128"/>
      <c r="X230" s="128" t="s">
        <v>1089</v>
      </c>
      <c r="Y230" s="27"/>
      <c r="Z230" s="27"/>
    </row>
    <row r="231" customFormat="false" ht="15.2" hidden="false" customHeight="true" outlineLevel="0" collapsed="false">
      <c r="A231" s="27"/>
      <c r="B231" s="129" t="s">
        <v>1107</v>
      </c>
      <c r="C231" s="129"/>
      <c r="D231" s="129"/>
      <c r="E231" s="129"/>
      <c r="F231" s="129"/>
      <c r="G231" s="129"/>
      <c r="H231" s="129"/>
      <c r="I231" s="130" t="n">
        <v>2</v>
      </c>
      <c r="J231" s="130"/>
      <c r="K231" s="130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 t="n">
        <v>2</v>
      </c>
      <c r="V231" s="131"/>
      <c r="W231" s="131"/>
      <c r="X231" s="29"/>
      <c r="Y231" s="27"/>
      <c r="Z231" s="27"/>
    </row>
    <row r="232" customFormat="false" ht="15.2" hidden="false" customHeight="true" outlineLevel="0" collapsed="false">
      <c r="A232" s="27"/>
      <c r="B232" s="43" t="s">
        <v>1109</v>
      </c>
      <c r="C232" s="43"/>
      <c r="D232" s="43"/>
      <c r="E232" s="43"/>
      <c r="F232" s="43"/>
      <c r="G232" s="43"/>
      <c r="H232" s="43"/>
      <c r="I232" s="132" t="n">
        <v>1</v>
      </c>
      <c r="J232" s="132"/>
      <c r="K232" s="132"/>
      <c r="L232" s="133"/>
      <c r="M232" s="133"/>
      <c r="N232" s="133"/>
      <c r="O232" s="133"/>
      <c r="P232" s="133"/>
      <c r="Q232" s="133"/>
      <c r="R232" s="133"/>
      <c r="S232" s="133"/>
      <c r="T232" s="133"/>
      <c r="U232" s="133" t="n">
        <v>1</v>
      </c>
      <c r="V232" s="133"/>
      <c r="W232" s="133"/>
      <c r="X232" s="27"/>
      <c r="Y232" s="27"/>
      <c r="Z232" s="27"/>
    </row>
    <row r="233" customFormat="false" ht="15.2" hidden="false" customHeight="true" outlineLevel="0" collapsed="false">
      <c r="A233" s="27"/>
      <c r="B233" s="43" t="s">
        <v>1113</v>
      </c>
      <c r="C233" s="43"/>
      <c r="D233" s="43"/>
      <c r="E233" s="43"/>
      <c r="F233" s="43"/>
      <c r="G233" s="43"/>
      <c r="H233" s="43"/>
      <c r="I233" s="132" t="n">
        <v>1</v>
      </c>
      <c r="J233" s="132"/>
      <c r="K233" s="132"/>
      <c r="L233" s="133"/>
      <c r="M233" s="133"/>
      <c r="N233" s="133"/>
      <c r="O233" s="133"/>
      <c r="P233" s="133"/>
      <c r="Q233" s="133"/>
      <c r="R233" s="133"/>
      <c r="S233" s="133"/>
      <c r="T233" s="133"/>
      <c r="U233" s="134" t="n">
        <v>1</v>
      </c>
      <c r="V233" s="134"/>
      <c r="W233" s="134"/>
      <c r="X233" s="27"/>
      <c r="Y233" s="27"/>
      <c r="Z233" s="27"/>
    </row>
    <row r="234" customFormat="false" ht="15.2" hidden="false" customHeight="true" outlineLevel="0" collapsed="false">
      <c r="A234" s="27"/>
      <c r="B234" s="135"/>
      <c r="C234" s="135"/>
      <c r="D234" s="135"/>
      <c r="E234" s="135"/>
      <c r="F234" s="136"/>
      <c r="G234" s="136"/>
      <c r="H234" s="136"/>
      <c r="I234" s="136"/>
      <c r="J234" s="136"/>
      <c r="K234" s="136"/>
      <c r="L234" s="137"/>
      <c r="M234" s="137"/>
      <c r="N234" s="137"/>
      <c r="O234" s="137"/>
      <c r="P234" s="137"/>
      <c r="Q234" s="137"/>
      <c r="R234" s="137"/>
      <c r="S234" s="137"/>
      <c r="T234" s="137"/>
      <c r="U234" s="138" t="n">
        <v>4</v>
      </c>
      <c r="V234" s="138"/>
      <c r="W234" s="138"/>
      <c r="X234" s="137" t="n">
        <v>4</v>
      </c>
      <c r="Y234" s="27"/>
      <c r="Z234" s="27"/>
    </row>
    <row r="235" customFormat="false" ht="15.4" hidden="false" customHeight="true" outlineLevel="0" collapsed="false">
      <c r="A235" s="27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123" t="s">
        <v>1083</v>
      </c>
      <c r="R235" s="123"/>
      <c r="S235" s="123"/>
      <c r="T235" s="123"/>
      <c r="U235" s="123"/>
      <c r="V235" s="123"/>
      <c r="W235" s="123"/>
      <c r="X235" s="124" t="n">
        <v>4</v>
      </c>
      <c r="Y235" s="27"/>
      <c r="Z235" s="27"/>
    </row>
    <row r="236" customFormat="false" ht="15.4" hidden="false" customHeight="true" outlineLevel="0" collapsed="false">
      <c r="A236" s="119" t="s">
        <v>115</v>
      </c>
      <c r="B236" s="119"/>
      <c r="C236" s="125" t="s">
        <v>91</v>
      </c>
      <c r="D236" s="126" t="s">
        <v>116</v>
      </c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27"/>
      <c r="Y236" s="27"/>
      <c r="Z236" s="27"/>
    </row>
    <row r="237" customFormat="false" ht="15.2" hidden="false" customHeight="true" outlineLevel="0" collapsed="false">
      <c r="A237" s="27"/>
      <c r="B237" s="127"/>
      <c r="C237" s="127"/>
      <c r="D237" s="127"/>
      <c r="E237" s="127"/>
      <c r="F237" s="128" t="s">
        <v>1086</v>
      </c>
      <c r="G237" s="128"/>
      <c r="H237" s="128"/>
      <c r="I237" s="128"/>
      <c r="J237" s="128"/>
      <c r="K237" s="128"/>
      <c r="L237" s="128" t="s">
        <v>1097</v>
      </c>
      <c r="M237" s="128"/>
      <c r="N237" s="128"/>
      <c r="O237" s="128" t="s">
        <v>1093</v>
      </c>
      <c r="P237" s="128"/>
      <c r="Q237" s="128"/>
      <c r="R237" s="128" t="s">
        <v>1094</v>
      </c>
      <c r="S237" s="128"/>
      <c r="T237" s="128"/>
      <c r="U237" s="128" t="s">
        <v>1088</v>
      </c>
      <c r="V237" s="128"/>
      <c r="W237" s="128"/>
      <c r="X237" s="128" t="s">
        <v>1089</v>
      </c>
      <c r="Y237" s="27"/>
      <c r="Z237" s="27"/>
    </row>
    <row r="238" customFormat="false" ht="30.6" hidden="false" customHeight="true" outlineLevel="0" collapsed="false">
      <c r="A238" s="27"/>
      <c r="B238" s="129" t="s">
        <v>1171</v>
      </c>
      <c r="C238" s="129"/>
      <c r="D238" s="129"/>
      <c r="E238" s="129"/>
      <c r="F238" s="129"/>
      <c r="G238" s="129"/>
      <c r="H238" s="129"/>
      <c r="I238" s="130" t="n">
        <v>15</v>
      </c>
      <c r="J238" s="130"/>
      <c r="K238" s="130"/>
      <c r="L238" s="131" t="n">
        <v>1</v>
      </c>
      <c r="M238" s="131"/>
      <c r="N238" s="131"/>
      <c r="O238" s="131" t="n">
        <v>1</v>
      </c>
      <c r="P238" s="131"/>
      <c r="Q238" s="131"/>
      <c r="R238" s="131" t="n">
        <v>0.95</v>
      </c>
      <c r="S238" s="131"/>
      <c r="T238" s="131"/>
      <c r="U238" s="139" t="n">
        <v>14.25</v>
      </c>
      <c r="V238" s="139"/>
      <c r="W238" s="139"/>
      <c r="X238" s="29"/>
      <c r="Y238" s="27"/>
      <c r="Z238" s="27"/>
    </row>
    <row r="239" customFormat="false" ht="15.2" hidden="false" customHeight="true" outlineLevel="0" collapsed="false">
      <c r="A239" s="27"/>
      <c r="B239" s="135"/>
      <c r="C239" s="135"/>
      <c r="D239" s="135"/>
      <c r="E239" s="135"/>
      <c r="F239" s="136"/>
      <c r="G239" s="136"/>
      <c r="H239" s="136"/>
      <c r="I239" s="136"/>
      <c r="J239" s="136"/>
      <c r="K239" s="136"/>
      <c r="L239" s="137"/>
      <c r="M239" s="137"/>
      <c r="N239" s="137"/>
      <c r="O239" s="137"/>
      <c r="P239" s="137"/>
      <c r="Q239" s="137"/>
      <c r="R239" s="137"/>
      <c r="S239" s="137"/>
      <c r="T239" s="137"/>
      <c r="U239" s="138" t="n">
        <v>14.25</v>
      </c>
      <c r="V239" s="138"/>
      <c r="W239" s="138"/>
      <c r="X239" s="137" t="n">
        <v>14.25</v>
      </c>
      <c r="Y239" s="27"/>
      <c r="Z239" s="27"/>
    </row>
    <row r="240" customFormat="false" ht="15.4" hidden="false" customHeight="true" outlineLevel="0" collapsed="false">
      <c r="A240" s="27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123" t="s">
        <v>1152</v>
      </c>
      <c r="R240" s="123"/>
      <c r="S240" s="123"/>
      <c r="T240" s="123"/>
      <c r="U240" s="123"/>
      <c r="V240" s="123"/>
      <c r="W240" s="123"/>
      <c r="X240" s="124" t="n">
        <v>14.25</v>
      </c>
      <c r="Y240" s="27"/>
      <c r="Z240" s="27"/>
    </row>
    <row r="241" customFormat="false" ht="15.4" hidden="false" customHeight="true" outlineLevel="0" collapsed="false">
      <c r="A241" s="119" t="s">
        <v>117</v>
      </c>
      <c r="B241" s="119"/>
      <c r="C241" s="125" t="s">
        <v>49</v>
      </c>
      <c r="D241" s="126" t="s">
        <v>118</v>
      </c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  <c r="U241" s="126"/>
      <c r="V241" s="126"/>
      <c r="W241" s="126"/>
      <c r="X241" s="27"/>
      <c r="Y241" s="27"/>
      <c r="Z241" s="27"/>
    </row>
    <row r="242" customFormat="false" ht="15.2" hidden="false" customHeight="true" outlineLevel="0" collapsed="false">
      <c r="A242" s="27"/>
      <c r="B242" s="127"/>
      <c r="C242" s="127"/>
      <c r="D242" s="127"/>
      <c r="E242" s="127"/>
      <c r="F242" s="128" t="s">
        <v>1086</v>
      </c>
      <c r="G242" s="128"/>
      <c r="H242" s="128"/>
      <c r="I242" s="128"/>
      <c r="J242" s="128"/>
      <c r="K242" s="128"/>
      <c r="L242" s="128" t="s">
        <v>1172</v>
      </c>
      <c r="M242" s="128"/>
      <c r="N242" s="128"/>
      <c r="O242" s="128" t="s">
        <v>1097</v>
      </c>
      <c r="P242" s="128"/>
      <c r="Q242" s="128"/>
      <c r="R242" s="128" t="s">
        <v>1173</v>
      </c>
      <c r="S242" s="128"/>
      <c r="T242" s="128"/>
      <c r="U242" s="128" t="s">
        <v>1088</v>
      </c>
      <c r="V242" s="128"/>
      <c r="W242" s="128"/>
      <c r="X242" s="128" t="s">
        <v>1089</v>
      </c>
      <c r="Y242" s="27"/>
      <c r="Z242" s="27"/>
    </row>
    <row r="243" customFormat="false" ht="21.4" hidden="false" customHeight="true" outlineLevel="0" collapsed="false">
      <c r="A243" s="27"/>
      <c r="B243" s="129" t="s">
        <v>1174</v>
      </c>
      <c r="C243" s="129"/>
      <c r="D243" s="129"/>
      <c r="E243" s="129"/>
      <c r="F243" s="129"/>
      <c r="G243" s="129"/>
      <c r="H243" s="129"/>
      <c r="I243" s="130" t="n">
        <v>15</v>
      </c>
      <c r="J243" s="130"/>
      <c r="K243" s="130"/>
      <c r="L243" s="131" t="n">
        <v>4</v>
      </c>
      <c r="M243" s="131"/>
      <c r="N243" s="131"/>
      <c r="O243" s="131" t="n">
        <v>1</v>
      </c>
      <c r="P243" s="131"/>
      <c r="Q243" s="131"/>
      <c r="R243" s="131" t="n">
        <v>1</v>
      </c>
      <c r="S243" s="131"/>
      <c r="T243" s="131"/>
      <c r="U243" s="139" t="n">
        <v>60</v>
      </c>
      <c r="V243" s="139"/>
      <c r="W243" s="139"/>
      <c r="X243" s="29"/>
      <c r="Y243" s="27"/>
      <c r="Z243" s="27"/>
    </row>
    <row r="244" customFormat="false" ht="15.2" hidden="false" customHeight="true" outlineLevel="0" collapsed="false">
      <c r="A244" s="27"/>
      <c r="B244" s="135"/>
      <c r="C244" s="135"/>
      <c r="D244" s="135"/>
      <c r="E244" s="135"/>
      <c r="F244" s="136"/>
      <c r="G244" s="136"/>
      <c r="H244" s="136"/>
      <c r="I244" s="136"/>
      <c r="J244" s="136"/>
      <c r="K244" s="136"/>
      <c r="L244" s="137"/>
      <c r="M244" s="137"/>
      <c r="N244" s="137"/>
      <c r="O244" s="137"/>
      <c r="P244" s="137"/>
      <c r="Q244" s="137"/>
      <c r="R244" s="137"/>
      <c r="S244" s="137"/>
      <c r="T244" s="137"/>
      <c r="U244" s="138" t="n">
        <v>60</v>
      </c>
      <c r="V244" s="138"/>
      <c r="W244" s="138"/>
      <c r="X244" s="137" t="n">
        <v>60</v>
      </c>
      <c r="Y244" s="27"/>
      <c r="Z244" s="27"/>
    </row>
    <row r="245" customFormat="false" ht="15.4" hidden="false" customHeight="true" outlineLevel="0" collapsed="false">
      <c r="A245" s="27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123" t="s">
        <v>1096</v>
      </c>
      <c r="R245" s="123"/>
      <c r="S245" s="123"/>
      <c r="T245" s="123"/>
      <c r="U245" s="123"/>
      <c r="V245" s="123"/>
      <c r="W245" s="123"/>
      <c r="X245" s="124" t="n">
        <v>60</v>
      </c>
      <c r="Y245" s="27"/>
      <c r="Z245" s="27"/>
    </row>
    <row r="246" customFormat="false" ht="15.4" hidden="false" customHeight="true" outlineLevel="0" collapsed="false">
      <c r="A246" s="119" t="s">
        <v>119</v>
      </c>
      <c r="B246" s="119"/>
      <c r="C246" s="125" t="s">
        <v>91</v>
      </c>
      <c r="D246" s="126" t="s">
        <v>120</v>
      </c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  <c r="U246" s="126"/>
      <c r="V246" s="126"/>
      <c r="W246" s="126"/>
      <c r="X246" s="27"/>
      <c r="Y246" s="27"/>
      <c r="Z246" s="27"/>
    </row>
    <row r="247" customFormat="false" ht="15.2" hidden="false" customHeight="true" outlineLevel="0" collapsed="false">
      <c r="A247" s="27"/>
      <c r="B247" s="127"/>
      <c r="C247" s="127"/>
      <c r="D247" s="127"/>
      <c r="E247" s="127"/>
      <c r="F247" s="128" t="s">
        <v>1086</v>
      </c>
      <c r="G247" s="128"/>
      <c r="H247" s="128"/>
      <c r="I247" s="128"/>
      <c r="J247" s="128"/>
      <c r="K247" s="128"/>
      <c r="L247" s="128" t="s">
        <v>1097</v>
      </c>
      <c r="M247" s="128"/>
      <c r="N247" s="128"/>
      <c r="O247" s="128" t="s">
        <v>1093</v>
      </c>
      <c r="P247" s="128"/>
      <c r="Q247" s="128"/>
      <c r="R247" s="128" t="s">
        <v>1094</v>
      </c>
      <c r="S247" s="128"/>
      <c r="T247" s="128"/>
      <c r="U247" s="128" t="s">
        <v>1088</v>
      </c>
      <c r="V247" s="128"/>
      <c r="W247" s="128"/>
      <c r="X247" s="128" t="s">
        <v>1089</v>
      </c>
      <c r="Y247" s="27"/>
      <c r="Z247" s="27"/>
    </row>
    <row r="248" customFormat="false" ht="21.4" hidden="false" customHeight="true" outlineLevel="0" collapsed="false">
      <c r="A248" s="27"/>
      <c r="B248" s="129" t="s">
        <v>1175</v>
      </c>
      <c r="C248" s="129"/>
      <c r="D248" s="129"/>
      <c r="E248" s="129"/>
      <c r="F248" s="129"/>
      <c r="G248" s="129"/>
      <c r="H248" s="129"/>
      <c r="I248" s="130" t="n">
        <v>15</v>
      </c>
      <c r="J248" s="130"/>
      <c r="K248" s="130"/>
      <c r="L248" s="131" t="n">
        <v>1</v>
      </c>
      <c r="M248" s="131"/>
      <c r="N248" s="131"/>
      <c r="O248" s="131" t="n">
        <v>1</v>
      </c>
      <c r="P248" s="131"/>
      <c r="Q248" s="131"/>
      <c r="R248" s="131" t="n">
        <v>0.35</v>
      </c>
      <c r="S248" s="131"/>
      <c r="T248" s="131"/>
      <c r="U248" s="131" t="n">
        <v>5.25</v>
      </c>
      <c r="V248" s="131"/>
      <c r="W248" s="131"/>
      <c r="X248" s="29"/>
      <c r="Y248" s="27"/>
      <c r="Z248" s="27"/>
    </row>
    <row r="249" customFormat="false" ht="30.6" hidden="false" customHeight="true" outlineLevel="0" collapsed="false">
      <c r="A249" s="27"/>
      <c r="B249" s="43" t="s">
        <v>1176</v>
      </c>
      <c r="C249" s="43"/>
      <c r="D249" s="43"/>
      <c r="E249" s="43"/>
      <c r="F249" s="43"/>
      <c r="G249" s="43"/>
      <c r="H249" s="43"/>
      <c r="I249" s="132" t="n">
        <v>-15</v>
      </c>
      <c r="J249" s="132"/>
      <c r="K249" s="132"/>
      <c r="L249" s="133" t="n">
        <v>0.8</v>
      </c>
      <c r="M249" s="133"/>
      <c r="N249" s="133"/>
      <c r="O249" s="133" t="n">
        <v>0.8</v>
      </c>
      <c r="P249" s="133"/>
      <c r="Q249" s="133"/>
      <c r="R249" s="133" t="n">
        <v>0.3</v>
      </c>
      <c r="S249" s="133"/>
      <c r="T249" s="133"/>
      <c r="U249" s="134" t="n">
        <v>-2.88</v>
      </c>
      <c r="V249" s="134"/>
      <c r="W249" s="134"/>
      <c r="X249" s="27"/>
      <c r="Y249" s="27"/>
      <c r="Z249" s="27"/>
    </row>
    <row r="250" customFormat="false" ht="15.2" hidden="false" customHeight="true" outlineLevel="0" collapsed="false">
      <c r="A250" s="27"/>
      <c r="B250" s="135"/>
      <c r="C250" s="135"/>
      <c r="D250" s="135"/>
      <c r="E250" s="135"/>
      <c r="F250" s="136"/>
      <c r="G250" s="136"/>
      <c r="H250" s="136"/>
      <c r="I250" s="136"/>
      <c r="J250" s="136"/>
      <c r="K250" s="136"/>
      <c r="L250" s="137"/>
      <c r="M250" s="137"/>
      <c r="N250" s="137"/>
      <c r="O250" s="137"/>
      <c r="P250" s="137"/>
      <c r="Q250" s="137"/>
      <c r="R250" s="137"/>
      <c r="S250" s="137"/>
      <c r="T250" s="137"/>
      <c r="U250" s="138" t="n">
        <v>2.37</v>
      </c>
      <c r="V250" s="138"/>
      <c r="W250" s="138"/>
      <c r="X250" s="137" t="n">
        <v>2.37</v>
      </c>
      <c r="Y250" s="27"/>
      <c r="Z250" s="27"/>
    </row>
    <row r="251" customFormat="false" ht="15.4" hidden="false" customHeight="true" outlineLevel="0" collapsed="false">
      <c r="A251" s="27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123" t="s">
        <v>1152</v>
      </c>
      <c r="R251" s="123"/>
      <c r="S251" s="123"/>
      <c r="T251" s="123"/>
      <c r="U251" s="123"/>
      <c r="V251" s="123"/>
      <c r="W251" s="123"/>
      <c r="X251" s="124" t="n">
        <v>2.37</v>
      </c>
      <c r="Y251" s="27"/>
      <c r="Z251" s="27"/>
    </row>
    <row r="252" customFormat="false" ht="31.7" hidden="false" customHeight="true" outlineLevel="0" collapsed="false">
      <c r="A252" s="119" t="s">
        <v>121</v>
      </c>
      <c r="B252" s="119"/>
      <c r="C252" s="125" t="s">
        <v>91</v>
      </c>
      <c r="D252" s="126" t="s">
        <v>122</v>
      </c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  <c r="U252" s="126"/>
      <c r="V252" s="126"/>
      <c r="W252" s="126"/>
      <c r="X252" s="27"/>
      <c r="Y252" s="27"/>
      <c r="Z252" s="27"/>
    </row>
    <row r="253" customFormat="false" ht="15.2" hidden="false" customHeight="true" outlineLevel="0" collapsed="false">
      <c r="A253" s="27"/>
      <c r="B253" s="127" t="s">
        <v>1160</v>
      </c>
      <c r="C253" s="127"/>
      <c r="D253" s="127"/>
      <c r="E253" s="127"/>
      <c r="F253" s="128" t="s">
        <v>1087</v>
      </c>
      <c r="G253" s="128"/>
      <c r="H253" s="128"/>
      <c r="I253" s="128"/>
      <c r="J253" s="128"/>
      <c r="K253" s="128"/>
      <c r="L253" s="128" t="s">
        <v>1106</v>
      </c>
      <c r="M253" s="128"/>
      <c r="N253" s="128"/>
      <c r="O253" s="128" t="s">
        <v>1087</v>
      </c>
      <c r="P253" s="128"/>
      <c r="Q253" s="128"/>
      <c r="R253" s="128" t="s">
        <v>1177</v>
      </c>
      <c r="S253" s="128"/>
      <c r="T253" s="128"/>
      <c r="U253" s="128" t="s">
        <v>1088</v>
      </c>
      <c r="V253" s="128"/>
      <c r="W253" s="128"/>
      <c r="X253" s="128" t="s">
        <v>1089</v>
      </c>
      <c r="Y253" s="27"/>
      <c r="Z253" s="27"/>
    </row>
    <row r="254" customFormat="false" ht="15.2" hidden="false" customHeight="true" outlineLevel="0" collapsed="false">
      <c r="A254" s="27"/>
      <c r="B254" s="129" t="s">
        <v>1161</v>
      </c>
      <c r="C254" s="129"/>
      <c r="D254" s="129"/>
      <c r="E254" s="129"/>
      <c r="F254" s="129"/>
      <c r="G254" s="129"/>
      <c r="H254" s="129"/>
      <c r="I254" s="130"/>
      <c r="J254" s="130"/>
      <c r="K254" s="130"/>
      <c r="L254" s="131" t="n">
        <v>92.41</v>
      </c>
      <c r="M254" s="131"/>
      <c r="N254" s="131"/>
      <c r="O254" s="131"/>
      <c r="P254" s="131"/>
      <c r="Q254" s="131"/>
      <c r="R254" s="131" t="n">
        <v>0.2</v>
      </c>
      <c r="S254" s="131"/>
      <c r="T254" s="131"/>
      <c r="U254" s="131" t="n">
        <v>18.48</v>
      </c>
      <c r="V254" s="131"/>
      <c r="W254" s="131"/>
      <c r="X254" s="29"/>
      <c r="Y254" s="27"/>
      <c r="Z254" s="27"/>
    </row>
    <row r="255" customFormat="false" ht="15.2" hidden="false" customHeight="true" outlineLevel="0" collapsed="false">
      <c r="A255" s="27"/>
      <c r="B255" s="43" t="s">
        <v>1162</v>
      </c>
      <c r="C255" s="43"/>
      <c r="D255" s="43"/>
      <c r="E255" s="43"/>
      <c r="F255" s="43"/>
      <c r="G255" s="43"/>
      <c r="H255" s="43"/>
      <c r="I255" s="132"/>
      <c r="J255" s="132"/>
      <c r="K255" s="132"/>
      <c r="L255" s="133" t="n">
        <v>60</v>
      </c>
      <c r="M255" s="133"/>
      <c r="N255" s="133"/>
      <c r="O255" s="133"/>
      <c r="P255" s="133"/>
      <c r="Q255" s="133"/>
      <c r="R255" s="133" t="n">
        <v>0.2</v>
      </c>
      <c r="S255" s="133"/>
      <c r="T255" s="133"/>
      <c r="U255" s="134" t="n">
        <v>12</v>
      </c>
      <c r="V255" s="134"/>
      <c r="W255" s="134"/>
      <c r="X255" s="27"/>
      <c r="Y255" s="27"/>
      <c r="Z255" s="27"/>
    </row>
    <row r="256" customFormat="false" ht="15.2" hidden="false" customHeight="true" outlineLevel="0" collapsed="false">
      <c r="A256" s="27"/>
      <c r="B256" s="135"/>
      <c r="C256" s="135"/>
      <c r="D256" s="135"/>
      <c r="E256" s="135"/>
      <c r="F256" s="136"/>
      <c r="G256" s="136"/>
      <c r="H256" s="136"/>
      <c r="I256" s="136"/>
      <c r="J256" s="136"/>
      <c r="K256" s="136"/>
      <c r="L256" s="137"/>
      <c r="M256" s="137"/>
      <c r="N256" s="137"/>
      <c r="O256" s="137"/>
      <c r="P256" s="137"/>
      <c r="Q256" s="137"/>
      <c r="R256" s="137"/>
      <c r="S256" s="137"/>
      <c r="T256" s="137"/>
      <c r="U256" s="138" t="n">
        <v>30.48</v>
      </c>
      <c r="V256" s="138"/>
      <c r="W256" s="138"/>
      <c r="X256" s="137" t="n">
        <v>30.48</v>
      </c>
      <c r="Y256" s="27"/>
      <c r="Z256" s="27"/>
    </row>
    <row r="257" customFormat="false" ht="15.4" hidden="false" customHeight="true" outlineLevel="0" collapsed="false">
      <c r="A257" s="27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123" t="s">
        <v>1152</v>
      </c>
      <c r="R257" s="123"/>
      <c r="S257" s="123"/>
      <c r="T257" s="123"/>
      <c r="U257" s="123"/>
      <c r="V257" s="123"/>
      <c r="W257" s="123"/>
      <c r="X257" s="124" t="n">
        <v>30.48</v>
      </c>
      <c r="Y257" s="27"/>
      <c r="Z257" s="27"/>
    </row>
    <row r="258" customFormat="false" ht="22.15" hidden="false" customHeight="true" outlineLevel="0" collapsed="false">
      <c r="A258" s="119" t="s">
        <v>123</v>
      </c>
      <c r="B258" s="119"/>
      <c r="C258" s="125" t="s">
        <v>49</v>
      </c>
      <c r="D258" s="126" t="s">
        <v>124</v>
      </c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27"/>
      <c r="Y258" s="27"/>
      <c r="Z258" s="27"/>
    </row>
    <row r="259" customFormat="false" ht="15.2" hidden="false" customHeight="true" outlineLevel="0" collapsed="false">
      <c r="A259" s="27"/>
      <c r="B259" s="127" t="s">
        <v>1160</v>
      </c>
      <c r="C259" s="127"/>
      <c r="D259" s="127"/>
      <c r="E259" s="127"/>
      <c r="F259" s="128" t="s">
        <v>1087</v>
      </c>
      <c r="G259" s="128"/>
      <c r="H259" s="128"/>
      <c r="I259" s="128"/>
      <c r="J259" s="128"/>
      <c r="K259" s="128"/>
      <c r="L259" s="128" t="s">
        <v>1106</v>
      </c>
      <c r="M259" s="128"/>
      <c r="N259" s="128"/>
      <c r="O259" s="128" t="s">
        <v>1087</v>
      </c>
      <c r="P259" s="128"/>
      <c r="Q259" s="128"/>
      <c r="R259" s="128" t="s">
        <v>1087</v>
      </c>
      <c r="S259" s="128"/>
      <c r="T259" s="128"/>
      <c r="U259" s="128" t="s">
        <v>1088</v>
      </c>
      <c r="V259" s="128"/>
      <c r="W259" s="128"/>
      <c r="X259" s="128" t="s">
        <v>1089</v>
      </c>
      <c r="Y259" s="27"/>
      <c r="Z259" s="27"/>
    </row>
    <row r="260" customFormat="false" ht="15.2" hidden="false" customHeight="true" outlineLevel="0" collapsed="false">
      <c r="A260" s="27"/>
      <c r="B260" s="129" t="s">
        <v>1161</v>
      </c>
      <c r="C260" s="129"/>
      <c r="D260" s="129"/>
      <c r="E260" s="129"/>
      <c r="F260" s="129"/>
      <c r="G260" s="129"/>
      <c r="H260" s="129"/>
      <c r="I260" s="130"/>
      <c r="J260" s="130"/>
      <c r="K260" s="130"/>
      <c r="L260" s="131" t="n">
        <v>92.41</v>
      </c>
      <c r="M260" s="131"/>
      <c r="N260" s="131"/>
      <c r="O260" s="131"/>
      <c r="P260" s="131"/>
      <c r="Q260" s="131"/>
      <c r="R260" s="131"/>
      <c r="S260" s="131"/>
      <c r="T260" s="131"/>
      <c r="U260" s="131" t="n">
        <v>92.41</v>
      </c>
      <c r="V260" s="131"/>
      <c r="W260" s="131"/>
      <c r="X260" s="29"/>
      <c r="Y260" s="27"/>
      <c r="Z260" s="27"/>
    </row>
    <row r="261" customFormat="false" ht="15.2" hidden="false" customHeight="true" outlineLevel="0" collapsed="false">
      <c r="A261" s="27"/>
      <c r="B261" s="43" t="s">
        <v>1162</v>
      </c>
      <c r="C261" s="43"/>
      <c r="D261" s="43"/>
      <c r="E261" s="43"/>
      <c r="F261" s="43"/>
      <c r="G261" s="43"/>
      <c r="H261" s="43"/>
      <c r="I261" s="132"/>
      <c r="J261" s="132"/>
      <c r="K261" s="132"/>
      <c r="L261" s="133" t="n">
        <v>60</v>
      </c>
      <c r="M261" s="133"/>
      <c r="N261" s="133"/>
      <c r="O261" s="133"/>
      <c r="P261" s="133"/>
      <c r="Q261" s="133"/>
      <c r="R261" s="133"/>
      <c r="S261" s="133"/>
      <c r="T261" s="133"/>
      <c r="U261" s="133" t="n">
        <v>60</v>
      </c>
      <c r="V261" s="133"/>
      <c r="W261" s="133"/>
      <c r="X261" s="27"/>
      <c r="Y261" s="27"/>
      <c r="Z261" s="27"/>
    </row>
    <row r="262" customFormat="false" ht="21.4" hidden="false" customHeight="true" outlineLevel="0" collapsed="false">
      <c r="A262" s="27"/>
      <c r="B262" s="43" t="s">
        <v>1163</v>
      </c>
      <c r="C262" s="43"/>
      <c r="D262" s="43"/>
      <c r="E262" s="43"/>
      <c r="F262" s="43"/>
      <c r="G262" s="43"/>
      <c r="H262" s="43"/>
      <c r="I262" s="132"/>
      <c r="J262" s="132"/>
      <c r="K262" s="132"/>
      <c r="L262" s="133" t="n">
        <v>23.34</v>
      </c>
      <c r="M262" s="133"/>
      <c r="N262" s="133"/>
      <c r="O262" s="133"/>
      <c r="P262" s="133"/>
      <c r="Q262" s="133"/>
      <c r="R262" s="133"/>
      <c r="S262" s="133"/>
      <c r="T262" s="133"/>
      <c r="U262" s="134" t="n">
        <v>23.34</v>
      </c>
      <c r="V262" s="134"/>
      <c r="W262" s="134"/>
      <c r="X262" s="27"/>
      <c r="Y262" s="27"/>
      <c r="Z262" s="27"/>
    </row>
    <row r="263" customFormat="false" ht="15.2" hidden="false" customHeight="true" outlineLevel="0" collapsed="false">
      <c r="A263" s="27"/>
      <c r="B263" s="135"/>
      <c r="C263" s="135"/>
      <c r="D263" s="135"/>
      <c r="E263" s="135"/>
      <c r="F263" s="136"/>
      <c r="G263" s="136"/>
      <c r="H263" s="136"/>
      <c r="I263" s="136"/>
      <c r="J263" s="136"/>
      <c r="K263" s="136"/>
      <c r="L263" s="137"/>
      <c r="M263" s="137"/>
      <c r="N263" s="137"/>
      <c r="O263" s="137"/>
      <c r="P263" s="137"/>
      <c r="Q263" s="137"/>
      <c r="R263" s="137"/>
      <c r="S263" s="137"/>
      <c r="T263" s="137"/>
      <c r="U263" s="138" t="n">
        <v>175.75</v>
      </c>
      <c r="V263" s="138"/>
      <c r="W263" s="138"/>
      <c r="X263" s="137" t="n">
        <v>175.75</v>
      </c>
      <c r="Y263" s="27"/>
      <c r="Z263" s="27"/>
    </row>
    <row r="264" customFormat="false" ht="15.4" hidden="false" customHeight="true" outlineLevel="0" collapsed="false">
      <c r="A264" s="27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123" t="s">
        <v>1096</v>
      </c>
      <c r="R264" s="123"/>
      <c r="S264" s="123"/>
      <c r="T264" s="123"/>
      <c r="U264" s="123"/>
      <c r="V264" s="123"/>
      <c r="W264" s="123"/>
      <c r="X264" s="124" t="n">
        <v>175.75</v>
      </c>
      <c r="Y264" s="27"/>
      <c r="Z264" s="27"/>
    </row>
    <row r="265" customFormat="false" ht="15.4" hidden="false" customHeight="true" outlineLevel="0" collapsed="false">
      <c r="A265" s="119" t="s">
        <v>125</v>
      </c>
      <c r="B265" s="119"/>
      <c r="C265" s="125" t="s">
        <v>49</v>
      </c>
      <c r="D265" s="126" t="s">
        <v>126</v>
      </c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27"/>
      <c r="Y265" s="27"/>
      <c r="Z265" s="27"/>
    </row>
    <row r="266" customFormat="false" ht="15.4" hidden="false" customHeight="true" outlineLevel="0" collapsed="false">
      <c r="A266" s="27"/>
      <c r="B266" s="127"/>
      <c r="C266" s="127"/>
      <c r="D266" s="127"/>
      <c r="E266" s="127"/>
      <c r="F266" s="128" t="s">
        <v>1087</v>
      </c>
      <c r="G266" s="128"/>
      <c r="H266" s="128"/>
      <c r="I266" s="128"/>
      <c r="J266" s="128"/>
      <c r="K266" s="128"/>
      <c r="L266" s="128" t="s">
        <v>1097</v>
      </c>
      <c r="M266" s="128"/>
      <c r="N266" s="128"/>
      <c r="O266" s="128" t="s">
        <v>1094</v>
      </c>
      <c r="P266" s="128"/>
      <c r="Q266" s="128"/>
      <c r="R266" s="128" t="s">
        <v>1087</v>
      </c>
      <c r="S266" s="128"/>
      <c r="T266" s="128"/>
      <c r="U266" s="128" t="s">
        <v>1088</v>
      </c>
      <c r="V266" s="128"/>
      <c r="W266" s="128"/>
      <c r="X266" s="128" t="s">
        <v>1089</v>
      </c>
      <c r="Y266" s="27"/>
      <c r="Z266" s="27"/>
    </row>
    <row r="267" customFormat="false" ht="15.4" hidden="false" customHeight="true" outlineLevel="0" collapsed="false">
      <c r="A267" s="27"/>
      <c r="B267" s="129" t="s">
        <v>1178</v>
      </c>
      <c r="C267" s="129"/>
      <c r="D267" s="129"/>
      <c r="E267" s="129"/>
      <c r="F267" s="129"/>
      <c r="G267" s="129"/>
      <c r="H267" s="129"/>
      <c r="I267" s="130"/>
      <c r="J267" s="130"/>
      <c r="K267" s="130"/>
      <c r="L267" s="131" t="n">
        <v>0.92</v>
      </c>
      <c r="M267" s="131"/>
      <c r="N267" s="131"/>
      <c r="O267" s="131" t="n">
        <v>0.76</v>
      </c>
      <c r="P267" s="131"/>
      <c r="Q267" s="131"/>
      <c r="R267" s="131"/>
      <c r="S267" s="131"/>
      <c r="T267" s="131"/>
      <c r="U267" s="131" t="n">
        <v>0.7</v>
      </c>
      <c r="V267" s="131"/>
      <c r="W267" s="131"/>
      <c r="X267" s="29"/>
      <c r="Y267" s="27"/>
      <c r="Z267" s="27"/>
    </row>
    <row r="268" customFormat="false" ht="15.4" hidden="false" customHeight="true" outlineLevel="0" collapsed="false">
      <c r="A268" s="27"/>
      <c r="B268" s="43" t="s">
        <v>1179</v>
      </c>
      <c r="C268" s="43"/>
      <c r="D268" s="43"/>
      <c r="E268" s="43"/>
      <c r="F268" s="43"/>
      <c r="G268" s="43"/>
      <c r="H268" s="43"/>
      <c r="I268" s="132"/>
      <c r="J268" s="132"/>
      <c r="K268" s="132"/>
      <c r="L268" s="133" t="n">
        <v>0.92</v>
      </c>
      <c r="M268" s="133"/>
      <c r="N268" s="133"/>
      <c r="O268" s="133" t="n">
        <v>0.76</v>
      </c>
      <c r="P268" s="133"/>
      <c r="Q268" s="133"/>
      <c r="R268" s="133"/>
      <c r="S268" s="133"/>
      <c r="T268" s="133"/>
      <c r="U268" s="134" t="n">
        <v>0.7</v>
      </c>
      <c r="V268" s="134"/>
      <c r="W268" s="134"/>
      <c r="X268" s="27"/>
      <c r="Y268" s="27"/>
      <c r="Z268" s="27"/>
    </row>
    <row r="269" customFormat="false" ht="15.4" hidden="false" customHeight="true" outlineLevel="0" collapsed="false">
      <c r="A269" s="27"/>
      <c r="B269" s="135"/>
      <c r="C269" s="135"/>
      <c r="D269" s="135"/>
      <c r="E269" s="135"/>
      <c r="F269" s="136"/>
      <c r="G269" s="136"/>
      <c r="H269" s="136"/>
      <c r="I269" s="136"/>
      <c r="J269" s="136"/>
      <c r="K269" s="136"/>
      <c r="L269" s="137"/>
      <c r="M269" s="137"/>
      <c r="N269" s="137"/>
      <c r="O269" s="137"/>
      <c r="P269" s="137"/>
      <c r="Q269" s="137"/>
      <c r="R269" s="137"/>
      <c r="S269" s="137"/>
      <c r="T269" s="137"/>
      <c r="U269" s="138" t="n">
        <v>1.4</v>
      </c>
      <c r="V269" s="138"/>
      <c r="W269" s="138"/>
      <c r="X269" s="137" t="n">
        <v>1.4</v>
      </c>
      <c r="Y269" s="27"/>
      <c r="Z269" s="27"/>
    </row>
    <row r="270" customFormat="false" ht="15.4" hidden="false" customHeight="true" outlineLevel="0" collapsed="false">
      <c r="A270" s="27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123" t="s">
        <v>1096</v>
      </c>
      <c r="R270" s="123"/>
      <c r="S270" s="123"/>
      <c r="T270" s="123"/>
      <c r="U270" s="123"/>
      <c r="V270" s="123"/>
      <c r="W270" s="123"/>
      <c r="X270" s="124" t="n">
        <v>1.4</v>
      </c>
      <c r="Y270" s="27"/>
      <c r="Z270" s="27"/>
    </row>
    <row r="271" customFormat="false" ht="15.4" hidden="false" customHeight="true" outlineLevel="0" collapsed="false">
      <c r="A271" s="119" t="s">
        <v>128</v>
      </c>
      <c r="B271" s="119"/>
      <c r="C271" s="125" t="s">
        <v>49</v>
      </c>
      <c r="D271" s="126" t="s">
        <v>129</v>
      </c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  <c r="U271" s="126"/>
      <c r="V271" s="126"/>
      <c r="W271" s="126"/>
      <c r="X271" s="27"/>
      <c r="Y271" s="27"/>
      <c r="Z271" s="35"/>
    </row>
    <row r="272" customFormat="false" ht="15.2" hidden="false" customHeight="true" outlineLevel="0" collapsed="false">
      <c r="A272" s="27"/>
      <c r="B272" s="127"/>
      <c r="C272" s="127"/>
      <c r="D272" s="127"/>
      <c r="E272" s="127"/>
      <c r="F272" s="128" t="s">
        <v>1086</v>
      </c>
      <c r="G272" s="128"/>
      <c r="H272" s="128"/>
      <c r="I272" s="128"/>
      <c r="J272" s="128"/>
      <c r="K272" s="128"/>
      <c r="L272" s="128" t="s">
        <v>1097</v>
      </c>
      <c r="M272" s="128"/>
      <c r="N272" s="128"/>
      <c r="O272" s="128" t="s">
        <v>1093</v>
      </c>
      <c r="P272" s="128"/>
      <c r="Q272" s="128"/>
      <c r="R272" s="128" t="s">
        <v>1087</v>
      </c>
      <c r="S272" s="128"/>
      <c r="T272" s="128"/>
      <c r="U272" s="128" t="s">
        <v>1088</v>
      </c>
      <c r="V272" s="128"/>
      <c r="W272" s="128"/>
      <c r="X272" s="128" t="s">
        <v>1089</v>
      </c>
      <c r="Y272" s="27"/>
      <c r="Z272" s="27"/>
    </row>
    <row r="273" customFormat="false" ht="21.4" hidden="false" customHeight="true" outlineLevel="0" collapsed="false">
      <c r="A273" s="27"/>
      <c r="B273" s="129" t="s">
        <v>1180</v>
      </c>
      <c r="C273" s="129"/>
      <c r="D273" s="129"/>
      <c r="E273" s="129"/>
      <c r="F273" s="129"/>
      <c r="G273" s="129"/>
      <c r="H273" s="129"/>
      <c r="I273" s="130" t="n">
        <v>15</v>
      </c>
      <c r="J273" s="130"/>
      <c r="K273" s="130"/>
      <c r="L273" s="131" t="n">
        <v>1</v>
      </c>
      <c r="M273" s="131"/>
      <c r="N273" s="131"/>
      <c r="O273" s="131" t="n">
        <v>1</v>
      </c>
      <c r="P273" s="131"/>
      <c r="Q273" s="131"/>
      <c r="R273" s="131"/>
      <c r="S273" s="131"/>
      <c r="T273" s="131"/>
      <c r="U273" s="139" t="n">
        <v>15</v>
      </c>
      <c r="V273" s="139"/>
      <c r="W273" s="139"/>
      <c r="X273" s="29"/>
      <c r="Y273" s="27"/>
      <c r="Z273" s="27"/>
    </row>
    <row r="274" customFormat="false" ht="15.2" hidden="false" customHeight="true" outlineLevel="0" collapsed="false">
      <c r="A274" s="27"/>
      <c r="B274" s="135"/>
      <c r="C274" s="135"/>
      <c r="D274" s="135"/>
      <c r="E274" s="135"/>
      <c r="F274" s="136"/>
      <c r="G274" s="136"/>
      <c r="H274" s="136"/>
      <c r="I274" s="136"/>
      <c r="J274" s="136"/>
      <c r="K274" s="136"/>
      <c r="L274" s="137"/>
      <c r="M274" s="137"/>
      <c r="N274" s="137"/>
      <c r="O274" s="137"/>
      <c r="P274" s="137"/>
      <c r="Q274" s="137"/>
      <c r="R274" s="137"/>
      <c r="S274" s="137"/>
      <c r="T274" s="137"/>
      <c r="U274" s="138" t="n">
        <v>15</v>
      </c>
      <c r="V274" s="138"/>
      <c r="W274" s="138"/>
      <c r="X274" s="137" t="n">
        <v>15</v>
      </c>
      <c r="Y274" s="27"/>
      <c r="Z274" s="27"/>
    </row>
    <row r="275" customFormat="false" ht="15.4" hidden="false" customHeight="true" outlineLevel="0" collapsed="false">
      <c r="A275" s="27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123" t="s">
        <v>1096</v>
      </c>
      <c r="R275" s="123"/>
      <c r="S275" s="123"/>
      <c r="T275" s="123"/>
      <c r="U275" s="123"/>
      <c r="V275" s="123"/>
      <c r="W275" s="123"/>
      <c r="X275" s="124" t="n">
        <v>15</v>
      </c>
      <c r="Y275" s="27"/>
      <c r="Z275" s="27"/>
    </row>
    <row r="276" customFormat="false" ht="22.15" hidden="false" customHeight="true" outlineLevel="0" collapsed="false">
      <c r="A276" s="119" t="s">
        <v>130</v>
      </c>
      <c r="B276" s="119"/>
      <c r="C276" s="125" t="s">
        <v>91</v>
      </c>
      <c r="D276" s="126" t="s">
        <v>132</v>
      </c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  <c r="U276" s="126"/>
      <c r="V276" s="126"/>
      <c r="W276" s="126"/>
      <c r="X276" s="27"/>
      <c r="Y276" s="27"/>
      <c r="Z276" s="27"/>
    </row>
    <row r="277" customFormat="false" ht="15.2" hidden="false" customHeight="true" outlineLevel="0" collapsed="false">
      <c r="A277" s="27"/>
      <c r="B277" s="127"/>
      <c r="C277" s="127"/>
      <c r="D277" s="127"/>
      <c r="E277" s="127"/>
      <c r="F277" s="128" t="s">
        <v>1086</v>
      </c>
      <c r="G277" s="128"/>
      <c r="H277" s="128"/>
      <c r="I277" s="128"/>
      <c r="J277" s="128"/>
      <c r="K277" s="128"/>
      <c r="L277" s="128" t="s">
        <v>1097</v>
      </c>
      <c r="M277" s="128"/>
      <c r="N277" s="128"/>
      <c r="O277" s="128" t="s">
        <v>1093</v>
      </c>
      <c r="P277" s="128"/>
      <c r="Q277" s="128"/>
      <c r="R277" s="128" t="s">
        <v>1094</v>
      </c>
      <c r="S277" s="128"/>
      <c r="T277" s="128"/>
      <c r="U277" s="128" t="s">
        <v>1088</v>
      </c>
      <c r="V277" s="128"/>
      <c r="W277" s="128"/>
      <c r="X277" s="128" t="s">
        <v>1089</v>
      </c>
      <c r="Y277" s="27"/>
      <c r="Z277" s="27"/>
    </row>
    <row r="278" customFormat="false" ht="21.4" hidden="false" customHeight="true" outlineLevel="0" collapsed="false">
      <c r="A278" s="27"/>
      <c r="B278" s="129" t="s">
        <v>1181</v>
      </c>
      <c r="C278" s="129"/>
      <c r="D278" s="129"/>
      <c r="E278" s="129"/>
      <c r="F278" s="129"/>
      <c r="G278" s="129"/>
      <c r="H278" s="129"/>
      <c r="I278" s="130" t="n">
        <v>15</v>
      </c>
      <c r="J278" s="130"/>
      <c r="K278" s="130"/>
      <c r="L278" s="131" t="n">
        <v>1</v>
      </c>
      <c r="M278" s="131"/>
      <c r="N278" s="131"/>
      <c r="O278" s="131" t="n">
        <v>1</v>
      </c>
      <c r="P278" s="131"/>
      <c r="Q278" s="131"/>
      <c r="R278" s="131" t="n">
        <v>0.5</v>
      </c>
      <c r="S278" s="131"/>
      <c r="T278" s="131"/>
      <c r="U278" s="139" t="n">
        <v>7.5</v>
      </c>
      <c r="V278" s="139"/>
      <c r="W278" s="139"/>
      <c r="X278" s="29"/>
      <c r="Y278" s="27"/>
      <c r="Z278" s="27"/>
    </row>
    <row r="279" customFormat="false" ht="15.2" hidden="false" customHeight="true" outlineLevel="0" collapsed="false">
      <c r="A279" s="27"/>
      <c r="B279" s="135"/>
      <c r="C279" s="135"/>
      <c r="D279" s="135"/>
      <c r="E279" s="135"/>
      <c r="F279" s="136"/>
      <c r="G279" s="136"/>
      <c r="H279" s="136"/>
      <c r="I279" s="136"/>
      <c r="J279" s="136"/>
      <c r="K279" s="136"/>
      <c r="L279" s="137"/>
      <c r="M279" s="137"/>
      <c r="N279" s="137"/>
      <c r="O279" s="137"/>
      <c r="P279" s="137"/>
      <c r="Q279" s="137"/>
      <c r="R279" s="137"/>
      <c r="S279" s="137"/>
      <c r="T279" s="137"/>
      <c r="U279" s="138" t="n">
        <v>7.5</v>
      </c>
      <c r="V279" s="138"/>
      <c r="W279" s="138"/>
      <c r="X279" s="137" t="n">
        <v>7.5</v>
      </c>
      <c r="Y279" s="27"/>
      <c r="Z279" s="27"/>
    </row>
    <row r="280" customFormat="false" ht="15.4" hidden="false" customHeight="true" outlineLevel="0" collapsed="false">
      <c r="A280" s="27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123" t="s">
        <v>1152</v>
      </c>
      <c r="R280" s="123"/>
      <c r="S280" s="123"/>
      <c r="T280" s="123"/>
      <c r="U280" s="123"/>
      <c r="V280" s="123"/>
      <c r="W280" s="123"/>
      <c r="X280" s="124" t="n">
        <v>7.5</v>
      </c>
      <c r="Y280" s="27"/>
      <c r="Z280" s="27"/>
    </row>
    <row r="281" customFormat="false" ht="22.15" hidden="false" customHeight="true" outlineLevel="0" collapsed="false">
      <c r="A281" s="119" t="s">
        <v>133</v>
      </c>
      <c r="B281" s="119"/>
      <c r="C281" s="125" t="s">
        <v>49</v>
      </c>
      <c r="D281" s="126" t="s">
        <v>134</v>
      </c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  <c r="U281" s="126"/>
      <c r="V281" s="126"/>
      <c r="W281" s="126"/>
      <c r="X281" s="27"/>
      <c r="Y281" s="27"/>
      <c r="Z281" s="27"/>
    </row>
    <row r="282" customFormat="false" ht="15.2" hidden="false" customHeight="true" outlineLevel="0" collapsed="false">
      <c r="A282" s="27"/>
      <c r="B282" s="127"/>
      <c r="C282" s="127"/>
      <c r="D282" s="127"/>
      <c r="E282" s="127"/>
      <c r="F282" s="128" t="s">
        <v>1086</v>
      </c>
      <c r="G282" s="128"/>
      <c r="H282" s="128"/>
      <c r="I282" s="128"/>
      <c r="J282" s="128"/>
      <c r="K282" s="128"/>
      <c r="L282" s="128" t="s">
        <v>1097</v>
      </c>
      <c r="M282" s="128"/>
      <c r="N282" s="128"/>
      <c r="O282" s="128" t="s">
        <v>1093</v>
      </c>
      <c r="P282" s="128"/>
      <c r="Q282" s="128"/>
      <c r="R282" s="128" t="s">
        <v>1094</v>
      </c>
      <c r="S282" s="128"/>
      <c r="T282" s="128"/>
      <c r="U282" s="128" t="s">
        <v>1088</v>
      </c>
      <c r="V282" s="128"/>
      <c r="W282" s="128"/>
      <c r="X282" s="128" t="s">
        <v>1089</v>
      </c>
      <c r="Y282" s="27"/>
      <c r="Z282" s="27"/>
    </row>
    <row r="283" customFormat="false" ht="21.4" hidden="false" customHeight="true" outlineLevel="0" collapsed="false">
      <c r="A283" s="27"/>
      <c r="B283" s="129" t="s">
        <v>1182</v>
      </c>
      <c r="C283" s="129"/>
      <c r="D283" s="129"/>
      <c r="E283" s="129"/>
      <c r="F283" s="129"/>
      <c r="G283" s="129"/>
      <c r="H283" s="129"/>
      <c r="I283" s="130" t="n">
        <v>15</v>
      </c>
      <c r="J283" s="130"/>
      <c r="K283" s="130"/>
      <c r="L283" s="131" t="n">
        <v>0.8</v>
      </c>
      <c r="M283" s="131"/>
      <c r="N283" s="131"/>
      <c r="O283" s="131" t="n">
        <v>0.8</v>
      </c>
      <c r="P283" s="131"/>
      <c r="Q283" s="131"/>
      <c r="R283" s="131" t="n">
        <v>0.3</v>
      </c>
      <c r="S283" s="131"/>
      <c r="T283" s="131"/>
      <c r="U283" s="131" t="n">
        <v>14.4</v>
      </c>
      <c r="V283" s="131"/>
      <c r="W283" s="131"/>
      <c r="X283" s="29"/>
      <c r="Y283" s="27"/>
      <c r="Z283" s="27"/>
    </row>
    <row r="284" customFormat="false" ht="21.4" hidden="false" customHeight="true" outlineLevel="0" collapsed="false">
      <c r="A284" s="27"/>
      <c r="B284" s="43" t="s">
        <v>1183</v>
      </c>
      <c r="C284" s="43"/>
      <c r="D284" s="43"/>
      <c r="E284" s="43"/>
      <c r="F284" s="43"/>
      <c r="G284" s="43"/>
      <c r="H284" s="43"/>
      <c r="I284" s="132" t="n">
        <v>15</v>
      </c>
      <c r="J284" s="132"/>
      <c r="K284" s="132"/>
      <c r="L284" s="133" t="n">
        <v>0.4</v>
      </c>
      <c r="M284" s="133"/>
      <c r="N284" s="133"/>
      <c r="O284" s="133" t="n">
        <v>0.4</v>
      </c>
      <c r="P284" s="133"/>
      <c r="Q284" s="133"/>
      <c r="R284" s="133" t="n">
        <v>0.05</v>
      </c>
      <c r="S284" s="133"/>
      <c r="T284" s="133"/>
      <c r="U284" s="134" t="n">
        <v>1.2</v>
      </c>
      <c r="V284" s="134"/>
      <c r="W284" s="134"/>
      <c r="X284" s="27"/>
      <c r="Y284" s="27"/>
      <c r="Z284" s="27"/>
    </row>
    <row r="285" customFormat="false" ht="15.2" hidden="false" customHeight="true" outlineLevel="0" collapsed="false">
      <c r="A285" s="27"/>
      <c r="B285" s="135"/>
      <c r="C285" s="135"/>
      <c r="D285" s="135"/>
      <c r="E285" s="135"/>
      <c r="F285" s="136"/>
      <c r="G285" s="136"/>
      <c r="H285" s="136"/>
      <c r="I285" s="136"/>
      <c r="J285" s="136"/>
      <c r="K285" s="136"/>
      <c r="L285" s="137"/>
      <c r="M285" s="137"/>
      <c r="N285" s="137"/>
      <c r="O285" s="137"/>
      <c r="P285" s="137"/>
      <c r="Q285" s="137"/>
      <c r="R285" s="137"/>
      <c r="S285" s="137"/>
      <c r="T285" s="137"/>
      <c r="U285" s="138" t="n">
        <v>15.6</v>
      </c>
      <c r="V285" s="138"/>
      <c r="W285" s="138"/>
      <c r="X285" s="137" t="n">
        <v>15.6</v>
      </c>
      <c r="Y285" s="27"/>
      <c r="Z285" s="27"/>
    </row>
    <row r="286" customFormat="false" ht="15.4" hidden="false" customHeight="true" outlineLevel="0" collapsed="false">
      <c r="A286" s="27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123" t="s">
        <v>1096</v>
      </c>
      <c r="R286" s="123"/>
      <c r="S286" s="123"/>
      <c r="T286" s="123"/>
      <c r="U286" s="123"/>
      <c r="V286" s="123"/>
      <c r="W286" s="123"/>
      <c r="X286" s="124" t="n">
        <v>15.6</v>
      </c>
      <c r="Y286" s="27"/>
      <c r="Z286" s="27"/>
    </row>
    <row r="287" customFormat="false" ht="15.4" hidden="false" customHeight="true" outlineLevel="0" collapsed="false">
      <c r="A287" s="119" t="s">
        <v>135</v>
      </c>
      <c r="B287" s="119"/>
      <c r="C287" s="125" t="s">
        <v>1184</v>
      </c>
      <c r="D287" s="126" t="s">
        <v>136</v>
      </c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  <c r="U287" s="126"/>
      <c r="V287" s="126"/>
      <c r="W287" s="126"/>
      <c r="X287" s="27"/>
      <c r="Y287" s="27"/>
      <c r="Z287" s="27"/>
    </row>
    <row r="288" customFormat="false" ht="15.2" hidden="false" customHeight="true" outlineLevel="0" collapsed="false">
      <c r="A288" s="27"/>
      <c r="B288" s="127"/>
      <c r="C288" s="127"/>
      <c r="D288" s="127"/>
      <c r="E288" s="127"/>
      <c r="F288" s="128" t="s">
        <v>1086</v>
      </c>
      <c r="G288" s="128"/>
      <c r="H288" s="128"/>
      <c r="I288" s="128"/>
      <c r="J288" s="128"/>
      <c r="K288" s="128"/>
      <c r="L288" s="128" t="s">
        <v>1185</v>
      </c>
      <c r="M288" s="128"/>
      <c r="N288" s="128"/>
      <c r="O288" s="128" t="s">
        <v>1097</v>
      </c>
      <c r="P288" s="128"/>
      <c r="Q288" s="128"/>
      <c r="R288" s="128" t="s">
        <v>1186</v>
      </c>
      <c r="S288" s="128"/>
      <c r="T288" s="128"/>
      <c r="U288" s="128" t="s">
        <v>1088</v>
      </c>
      <c r="V288" s="128"/>
      <c r="W288" s="128"/>
      <c r="X288" s="128" t="s">
        <v>1089</v>
      </c>
      <c r="Y288" s="27"/>
      <c r="Z288" s="27"/>
    </row>
    <row r="289" customFormat="false" ht="15.2" hidden="false" customHeight="true" outlineLevel="0" collapsed="false">
      <c r="A289" s="27"/>
      <c r="B289" s="129" t="s">
        <v>1187</v>
      </c>
      <c r="C289" s="129"/>
      <c r="D289" s="129"/>
      <c r="E289" s="129"/>
      <c r="F289" s="129"/>
      <c r="G289" s="129"/>
      <c r="H289" s="129"/>
      <c r="I289" s="130" t="n">
        <v>15</v>
      </c>
      <c r="J289" s="130"/>
      <c r="K289" s="130"/>
      <c r="L289" s="131" t="n">
        <v>12</v>
      </c>
      <c r="M289" s="131"/>
      <c r="N289" s="131"/>
      <c r="O289" s="131" t="n">
        <v>1.1</v>
      </c>
      <c r="P289" s="131"/>
      <c r="Q289" s="131"/>
      <c r="R289" s="131" t="n">
        <v>0.4</v>
      </c>
      <c r="S289" s="131"/>
      <c r="T289" s="131"/>
      <c r="U289" s="139" t="n">
        <v>79.2</v>
      </c>
      <c r="V289" s="139"/>
      <c r="W289" s="139"/>
      <c r="X289" s="29"/>
      <c r="Y289" s="27"/>
      <c r="Z289" s="27"/>
    </row>
    <row r="290" customFormat="false" ht="15.2" hidden="false" customHeight="true" outlineLevel="0" collapsed="false">
      <c r="A290" s="27"/>
      <c r="B290" s="135"/>
      <c r="C290" s="135"/>
      <c r="D290" s="135"/>
      <c r="E290" s="135"/>
      <c r="F290" s="136"/>
      <c r="G290" s="136"/>
      <c r="H290" s="136"/>
      <c r="I290" s="136"/>
      <c r="J290" s="136"/>
      <c r="K290" s="136"/>
      <c r="L290" s="137"/>
      <c r="M290" s="137"/>
      <c r="N290" s="137"/>
      <c r="O290" s="137"/>
      <c r="P290" s="137"/>
      <c r="Q290" s="137"/>
      <c r="R290" s="137"/>
      <c r="S290" s="137"/>
      <c r="T290" s="137"/>
      <c r="U290" s="138" t="n">
        <v>79.2</v>
      </c>
      <c r="V290" s="138"/>
      <c r="W290" s="138"/>
      <c r="X290" s="137" t="n">
        <v>79.2</v>
      </c>
      <c r="Y290" s="27"/>
      <c r="Z290" s="27"/>
    </row>
    <row r="291" customFormat="false" ht="15.4" hidden="false" customHeight="true" outlineLevel="0" collapsed="false">
      <c r="A291" s="27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123" t="s">
        <v>1188</v>
      </c>
      <c r="R291" s="123"/>
      <c r="S291" s="123"/>
      <c r="T291" s="123"/>
      <c r="U291" s="123"/>
      <c r="V291" s="123"/>
      <c r="W291" s="123"/>
      <c r="X291" s="124" t="n">
        <v>79.2</v>
      </c>
      <c r="Y291" s="27"/>
      <c r="Z291" s="27"/>
    </row>
    <row r="292" customFormat="false" ht="15.4" hidden="false" customHeight="true" outlineLevel="0" collapsed="false">
      <c r="A292" s="119" t="s">
        <v>138</v>
      </c>
      <c r="B292" s="119"/>
      <c r="C292" s="125" t="s">
        <v>91</v>
      </c>
      <c r="D292" s="126" t="s">
        <v>140</v>
      </c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  <c r="U292" s="126"/>
      <c r="V292" s="126"/>
      <c r="W292" s="126"/>
      <c r="X292" s="27"/>
      <c r="Y292" s="27"/>
      <c r="Z292" s="27"/>
    </row>
    <row r="293" customFormat="false" ht="15.2" hidden="false" customHeight="true" outlineLevel="0" collapsed="false">
      <c r="A293" s="27"/>
      <c r="B293" s="127"/>
      <c r="C293" s="127"/>
      <c r="D293" s="127"/>
      <c r="E293" s="127"/>
      <c r="F293" s="128" t="s">
        <v>1086</v>
      </c>
      <c r="G293" s="128"/>
      <c r="H293" s="128"/>
      <c r="I293" s="128"/>
      <c r="J293" s="128"/>
      <c r="K293" s="128"/>
      <c r="L293" s="128" t="s">
        <v>1097</v>
      </c>
      <c r="M293" s="128"/>
      <c r="N293" s="128"/>
      <c r="O293" s="128" t="s">
        <v>1093</v>
      </c>
      <c r="P293" s="128"/>
      <c r="Q293" s="128"/>
      <c r="R293" s="128" t="s">
        <v>1094</v>
      </c>
      <c r="S293" s="128"/>
      <c r="T293" s="128"/>
      <c r="U293" s="128" t="s">
        <v>1088</v>
      </c>
      <c r="V293" s="128"/>
      <c r="W293" s="128"/>
      <c r="X293" s="128" t="s">
        <v>1089</v>
      </c>
      <c r="Y293" s="27"/>
      <c r="Z293" s="27"/>
    </row>
    <row r="294" customFormat="false" ht="21.4" hidden="false" customHeight="true" outlineLevel="0" collapsed="false">
      <c r="A294" s="27"/>
      <c r="B294" s="129" t="s">
        <v>1189</v>
      </c>
      <c r="C294" s="129"/>
      <c r="D294" s="129"/>
      <c r="E294" s="129"/>
      <c r="F294" s="129"/>
      <c r="G294" s="129"/>
      <c r="H294" s="129"/>
      <c r="I294" s="130" t="n">
        <v>15</v>
      </c>
      <c r="J294" s="130"/>
      <c r="K294" s="130"/>
      <c r="L294" s="131" t="n">
        <v>0.8</v>
      </c>
      <c r="M294" s="131"/>
      <c r="N294" s="131"/>
      <c r="O294" s="131" t="n">
        <v>0.8</v>
      </c>
      <c r="P294" s="131"/>
      <c r="Q294" s="131"/>
      <c r="R294" s="131" t="n">
        <v>0.3</v>
      </c>
      <c r="S294" s="131"/>
      <c r="T294" s="131"/>
      <c r="U294" s="139" t="n">
        <v>2.88</v>
      </c>
      <c r="V294" s="139"/>
      <c r="W294" s="139"/>
      <c r="X294" s="29"/>
      <c r="Y294" s="27"/>
      <c r="Z294" s="27"/>
    </row>
    <row r="295" customFormat="false" ht="15.2" hidden="false" customHeight="true" outlineLevel="0" collapsed="false">
      <c r="A295" s="27"/>
      <c r="B295" s="135"/>
      <c r="C295" s="135"/>
      <c r="D295" s="135"/>
      <c r="E295" s="135"/>
      <c r="F295" s="136"/>
      <c r="G295" s="136"/>
      <c r="H295" s="136"/>
      <c r="I295" s="136"/>
      <c r="J295" s="136"/>
      <c r="K295" s="136"/>
      <c r="L295" s="137"/>
      <c r="M295" s="137"/>
      <c r="N295" s="137"/>
      <c r="O295" s="137"/>
      <c r="P295" s="137"/>
      <c r="Q295" s="137"/>
      <c r="R295" s="137"/>
      <c r="S295" s="137"/>
      <c r="T295" s="137"/>
      <c r="U295" s="138" t="n">
        <v>2.88</v>
      </c>
      <c r="V295" s="138"/>
      <c r="W295" s="138"/>
      <c r="X295" s="137" t="n">
        <v>2.88</v>
      </c>
      <c r="Y295" s="27"/>
      <c r="Z295" s="27"/>
    </row>
    <row r="296" customFormat="false" ht="15.4" hidden="false" customHeight="true" outlineLevel="0" collapsed="false">
      <c r="A296" s="27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123" t="s">
        <v>1152</v>
      </c>
      <c r="R296" s="123"/>
      <c r="S296" s="123"/>
      <c r="T296" s="123"/>
      <c r="U296" s="123"/>
      <c r="V296" s="123"/>
      <c r="W296" s="123"/>
      <c r="X296" s="124" t="n">
        <v>2.88</v>
      </c>
      <c r="Y296" s="27"/>
      <c r="Z296" s="27"/>
    </row>
    <row r="297" customFormat="false" ht="15.4" hidden="false" customHeight="true" outlineLevel="0" collapsed="false">
      <c r="A297" s="119" t="s">
        <v>142</v>
      </c>
      <c r="B297" s="119"/>
      <c r="C297" s="125" t="s">
        <v>1082</v>
      </c>
      <c r="D297" s="126" t="s">
        <v>144</v>
      </c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  <c r="U297" s="126"/>
      <c r="V297" s="126"/>
      <c r="W297" s="126"/>
      <c r="X297" s="27"/>
      <c r="Y297" s="27"/>
      <c r="Z297" s="35"/>
    </row>
    <row r="298" customFormat="false" ht="15.2" hidden="false" customHeight="true" outlineLevel="0" collapsed="false">
      <c r="A298" s="27"/>
      <c r="B298" s="127"/>
      <c r="C298" s="127"/>
      <c r="D298" s="127"/>
      <c r="E298" s="127"/>
      <c r="F298" s="128" t="s">
        <v>1190</v>
      </c>
      <c r="G298" s="128"/>
      <c r="H298" s="128"/>
      <c r="I298" s="128"/>
      <c r="J298" s="128"/>
      <c r="K298" s="128"/>
      <c r="L298" s="128" t="s">
        <v>1191</v>
      </c>
      <c r="M298" s="128"/>
      <c r="N298" s="128"/>
      <c r="O298" s="128" t="s">
        <v>1192</v>
      </c>
      <c r="P298" s="128"/>
      <c r="Q298" s="128"/>
      <c r="R298" s="128" t="s">
        <v>1087</v>
      </c>
      <c r="S298" s="128"/>
      <c r="T298" s="128"/>
      <c r="U298" s="128" t="s">
        <v>1088</v>
      </c>
      <c r="V298" s="128"/>
      <c r="W298" s="128"/>
      <c r="X298" s="128" t="s">
        <v>1089</v>
      </c>
      <c r="Y298" s="27"/>
      <c r="Z298" s="27"/>
    </row>
    <row r="299" customFormat="false" ht="21.4" hidden="false" customHeight="true" outlineLevel="0" collapsed="false">
      <c r="A299" s="27"/>
      <c r="B299" s="129" t="s">
        <v>1193</v>
      </c>
      <c r="C299" s="129"/>
      <c r="D299" s="129"/>
      <c r="E299" s="129"/>
      <c r="F299" s="129"/>
      <c r="G299" s="129"/>
      <c r="H299" s="129"/>
      <c r="I299" s="130" t="n">
        <v>15</v>
      </c>
      <c r="J299" s="130"/>
      <c r="K299" s="130"/>
      <c r="L299" s="131" t="n">
        <v>4</v>
      </c>
      <c r="M299" s="131"/>
      <c r="N299" s="131"/>
      <c r="O299" s="131" t="n">
        <v>0.5</v>
      </c>
      <c r="P299" s="131"/>
      <c r="Q299" s="131"/>
      <c r="R299" s="131"/>
      <c r="S299" s="131"/>
      <c r="T299" s="131"/>
      <c r="U299" s="139" t="n">
        <v>30</v>
      </c>
      <c r="V299" s="139"/>
      <c r="W299" s="139"/>
      <c r="X299" s="29"/>
      <c r="Y299" s="27"/>
      <c r="Z299" s="27"/>
    </row>
    <row r="300" customFormat="false" ht="15.2" hidden="false" customHeight="true" outlineLevel="0" collapsed="false">
      <c r="A300" s="27"/>
      <c r="B300" s="135"/>
      <c r="C300" s="135"/>
      <c r="D300" s="135"/>
      <c r="E300" s="135"/>
      <c r="F300" s="136"/>
      <c r="G300" s="136"/>
      <c r="H300" s="136"/>
      <c r="I300" s="136"/>
      <c r="J300" s="136"/>
      <c r="K300" s="136"/>
      <c r="L300" s="137"/>
      <c r="M300" s="137"/>
      <c r="N300" s="137"/>
      <c r="O300" s="137"/>
      <c r="P300" s="137"/>
      <c r="Q300" s="137"/>
      <c r="R300" s="137"/>
      <c r="S300" s="137"/>
      <c r="T300" s="137"/>
      <c r="U300" s="138" t="n">
        <v>30</v>
      </c>
      <c r="V300" s="138"/>
      <c r="W300" s="138"/>
      <c r="X300" s="137" t="n">
        <v>30</v>
      </c>
      <c r="Y300" s="27"/>
      <c r="Z300" s="27"/>
    </row>
    <row r="301" customFormat="false" ht="15.4" hidden="false" customHeight="true" outlineLevel="0" collapsed="false">
      <c r="A301" s="27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123" t="s">
        <v>1083</v>
      </c>
      <c r="R301" s="123"/>
      <c r="S301" s="123"/>
      <c r="T301" s="123"/>
      <c r="U301" s="123"/>
      <c r="V301" s="123"/>
      <c r="W301" s="123"/>
      <c r="X301" s="124" t="n">
        <v>30</v>
      </c>
      <c r="Y301" s="27"/>
      <c r="Z301" s="27"/>
    </row>
    <row r="302" customFormat="false" ht="22.15" hidden="false" customHeight="true" outlineLevel="0" collapsed="false">
      <c r="A302" s="119" t="s">
        <v>145</v>
      </c>
      <c r="B302" s="119"/>
      <c r="C302" s="125" t="s">
        <v>1184</v>
      </c>
      <c r="D302" s="126" t="s">
        <v>147</v>
      </c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  <c r="U302" s="126"/>
      <c r="V302" s="126"/>
      <c r="W302" s="126"/>
      <c r="X302" s="27"/>
      <c r="Y302" s="27"/>
      <c r="Z302" s="27"/>
    </row>
    <row r="303" customFormat="false" ht="15.2" hidden="false" customHeight="true" outlineLevel="0" collapsed="false">
      <c r="A303" s="27"/>
      <c r="B303" s="127"/>
      <c r="C303" s="127"/>
      <c r="D303" s="127"/>
      <c r="E303" s="127"/>
      <c r="F303" s="128" t="s">
        <v>1087</v>
      </c>
      <c r="G303" s="128"/>
      <c r="H303" s="128"/>
      <c r="I303" s="128"/>
      <c r="J303" s="128"/>
      <c r="K303" s="128"/>
      <c r="L303" s="128" t="s">
        <v>1194</v>
      </c>
      <c r="M303" s="128"/>
      <c r="N303" s="128"/>
      <c r="O303" s="128" t="s">
        <v>1087</v>
      </c>
      <c r="P303" s="128"/>
      <c r="Q303" s="128"/>
      <c r="R303" s="128" t="s">
        <v>1087</v>
      </c>
      <c r="S303" s="128"/>
      <c r="T303" s="128"/>
      <c r="U303" s="128" t="s">
        <v>1088</v>
      </c>
      <c r="V303" s="128"/>
      <c r="W303" s="128"/>
      <c r="X303" s="128" t="s">
        <v>1089</v>
      </c>
      <c r="Y303" s="27"/>
      <c r="Z303" s="27"/>
    </row>
    <row r="304" customFormat="false" ht="15.2" hidden="false" customHeight="true" outlineLevel="0" collapsed="false">
      <c r="A304" s="27"/>
      <c r="B304" s="129" t="s">
        <v>1195</v>
      </c>
      <c r="C304" s="129"/>
      <c r="D304" s="129"/>
      <c r="E304" s="129"/>
      <c r="F304" s="129"/>
      <c r="G304" s="129"/>
      <c r="H304" s="129"/>
      <c r="I304" s="130"/>
      <c r="J304" s="130"/>
      <c r="K304" s="130"/>
      <c r="L304" s="131" t="n">
        <v>947.21</v>
      </c>
      <c r="M304" s="131"/>
      <c r="N304" s="131"/>
      <c r="O304" s="131"/>
      <c r="P304" s="131"/>
      <c r="Q304" s="131"/>
      <c r="R304" s="131"/>
      <c r="S304" s="131"/>
      <c r="T304" s="131"/>
      <c r="U304" s="131" t="n">
        <v>947.21</v>
      </c>
      <c r="V304" s="131"/>
      <c r="W304" s="131"/>
      <c r="X304" s="29"/>
      <c r="Y304" s="27"/>
      <c r="Z304" s="27"/>
    </row>
    <row r="305" customFormat="false" ht="15.2" hidden="false" customHeight="true" outlineLevel="0" collapsed="false">
      <c r="A305" s="27"/>
      <c r="B305" s="43" t="s">
        <v>1196</v>
      </c>
      <c r="C305" s="43"/>
      <c r="D305" s="43"/>
      <c r="E305" s="43"/>
      <c r="F305" s="43"/>
      <c r="G305" s="43"/>
      <c r="H305" s="43"/>
      <c r="I305" s="132"/>
      <c r="J305" s="132"/>
      <c r="K305" s="132"/>
      <c r="L305" s="133" t="n">
        <v>61.81</v>
      </c>
      <c r="M305" s="133"/>
      <c r="N305" s="133"/>
      <c r="O305" s="133"/>
      <c r="P305" s="133"/>
      <c r="Q305" s="133"/>
      <c r="R305" s="133"/>
      <c r="S305" s="133"/>
      <c r="T305" s="133"/>
      <c r="U305" s="134" t="n">
        <v>61.81</v>
      </c>
      <c r="V305" s="134"/>
      <c r="W305" s="134"/>
      <c r="X305" s="27"/>
      <c r="Y305" s="27"/>
      <c r="Z305" s="27"/>
    </row>
    <row r="306" customFormat="false" ht="15.2" hidden="false" customHeight="true" outlineLevel="0" collapsed="false">
      <c r="A306" s="27"/>
      <c r="B306" s="135"/>
      <c r="C306" s="135"/>
      <c r="D306" s="135"/>
      <c r="E306" s="135"/>
      <c r="F306" s="136"/>
      <c r="G306" s="136"/>
      <c r="H306" s="136"/>
      <c r="I306" s="136"/>
      <c r="J306" s="136"/>
      <c r="K306" s="136"/>
      <c r="L306" s="137"/>
      <c r="M306" s="137"/>
      <c r="N306" s="137"/>
      <c r="O306" s="137"/>
      <c r="P306" s="137"/>
      <c r="Q306" s="137"/>
      <c r="R306" s="137"/>
      <c r="S306" s="137"/>
      <c r="T306" s="137"/>
      <c r="U306" s="138" t="n">
        <v>1009.02</v>
      </c>
      <c r="V306" s="138"/>
      <c r="W306" s="138"/>
      <c r="X306" s="137" t="n">
        <v>1009.02</v>
      </c>
      <c r="Y306" s="27"/>
      <c r="Z306" s="27"/>
    </row>
    <row r="307" customFormat="false" ht="15.4" hidden="false" customHeight="true" outlineLevel="0" collapsed="false">
      <c r="A307" s="27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123" t="s">
        <v>1188</v>
      </c>
      <c r="R307" s="123"/>
      <c r="S307" s="123"/>
      <c r="T307" s="123"/>
      <c r="U307" s="123"/>
      <c r="V307" s="123"/>
      <c r="W307" s="123"/>
      <c r="X307" s="124" t="n">
        <v>1009.02</v>
      </c>
      <c r="Y307" s="27"/>
      <c r="Z307" s="27"/>
    </row>
    <row r="308" customFormat="false" ht="15.4" hidden="false" customHeight="true" outlineLevel="0" collapsed="false">
      <c r="A308" s="119" t="s">
        <v>148</v>
      </c>
      <c r="B308" s="119"/>
      <c r="C308" s="125" t="s">
        <v>91</v>
      </c>
      <c r="D308" s="126" t="s">
        <v>150</v>
      </c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  <c r="U308" s="126"/>
      <c r="V308" s="126"/>
      <c r="W308" s="126"/>
      <c r="X308" s="27"/>
      <c r="Y308" s="27"/>
      <c r="Z308" s="27"/>
    </row>
    <row r="309" customFormat="false" ht="15.2" hidden="false" customHeight="true" outlineLevel="0" collapsed="false">
      <c r="A309" s="27"/>
      <c r="B309" s="127"/>
      <c r="C309" s="127"/>
      <c r="D309" s="127"/>
      <c r="E309" s="127"/>
      <c r="F309" s="128" t="s">
        <v>1086</v>
      </c>
      <c r="G309" s="128"/>
      <c r="H309" s="128"/>
      <c r="I309" s="128"/>
      <c r="J309" s="128"/>
      <c r="K309" s="128"/>
      <c r="L309" s="128" t="s">
        <v>1097</v>
      </c>
      <c r="M309" s="128"/>
      <c r="N309" s="128"/>
      <c r="O309" s="128" t="s">
        <v>1093</v>
      </c>
      <c r="P309" s="128"/>
      <c r="Q309" s="128"/>
      <c r="R309" s="128" t="s">
        <v>1158</v>
      </c>
      <c r="S309" s="128"/>
      <c r="T309" s="128"/>
      <c r="U309" s="128" t="s">
        <v>1088</v>
      </c>
      <c r="V309" s="128"/>
      <c r="W309" s="128"/>
      <c r="X309" s="128" t="s">
        <v>1089</v>
      </c>
      <c r="Y309" s="27"/>
      <c r="Z309" s="27"/>
    </row>
    <row r="310" customFormat="false" ht="15.2" hidden="false" customHeight="true" outlineLevel="0" collapsed="false">
      <c r="A310" s="27"/>
      <c r="B310" s="129" t="s">
        <v>1197</v>
      </c>
      <c r="C310" s="129"/>
      <c r="D310" s="129"/>
      <c r="E310" s="129"/>
      <c r="F310" s="129"/>
      <c r="G310" s="129"/>
      <c r="H310" s="129"/>
      <c r="I310" s="130" t="n">
        <v>15</v>
      </c>
      <c r="J310" s="130"/>
      <c r="K310" s="130"/>
      <c r="L310" s="131" t="n">
        <v>0.4</v>
      </c>
      <c r="M310" s="131"/>
      <c r="N310" s="131"/>
      <c r="O310" s="131" t="n">
        <v>0.4</v>
      </c>
      <c r="P310" s="131"/>
      <c r="Q310" s="131"/>
      <c r="R310" s="131" t="n">
        <v>0.05</v>
      </c>
      <c r="S310" s="131"/>
      <c r="T310" s="131"/>
      <c r="U310" s="131" t="n">
        <v>0.12</v>
      </c>
      <c r="V310" s="131"/>
      <c r="W310" s="131"/>
      <c r="X310" s="29"/>
      <c r="Y310" s="27"/>
      <c r="Z310" s="27"/>
    </row>
    <row r="311" customFormat="false" ht="21.4" hidden="false" customHeight="true" outlineLevel="0" collapsed="false">
      <c r="A311" s="27"/>
      <c r="B311" s="43" t="s">
        <v>1198</v>
      </c>
      <c r="C311" s="43"/>
      <c r="D311" s="43"/>
      <c r="E311" s="43"/>
      <c r="F311" s="43"/>
      <c r="G311" s="43"/>
      <c r="H311" s="43"/>
      <c r="I311" s="132"/>
      <c r="J311" s="132"/>
      <c r="K311" s="132"/>
      <c r="L311" s="133" t="n">
        <v>33.18</v>
      </c>
      <c r="M311" s="133"/>
      <c r="N311" s="133"/>
      <c r="O311" s="133" t="n">
        <v>0.15</v>
      </c>
      <c r="P311" s="133"/>
      <c r="Q311" s="133"/>
      <c r="R311" s="133" t="n">
        <v>0.05</v>
      </c>
      <c r="S311" s="133"/>
      <c r="T311" s="133"/>
      <c r="U311" s="134" t="n">
        <v>0.25</v>
      </c>
      <c r="V311" s="134"/>
      <c r="W311" s="134"/>
      <c r="X311" s="27"/>
      <c r="Y311" s="27"/>
      <c r="Z311" s="27"/>
    </row>
    <row r="312" customFormat="false" ht="15.2" hidden="false" customHeight="true" outlineLevel="0" collapsed="false">
      <c r="A312" s="27"/>
      <c r="B312" s="135"/>
      <c r="C312" s="135"/>
      <c r="D312" s="135"/>
      <c r="E312" s="135"/>
      <c r="F312" s="136"/>
      <c r="G312" s="136"/>
      <c r="H312" s="136"/>
      <c r="I312" s="136"/>
      <c r="J312" s="136"/>
      <c r="K312" s="136"/>
      <c r="L312" s="137"/>
      <c r="M312" s="137"/>
      <c r="N312" s="137"/>
      <c r="O312" s="137"/>
      <c r="P312" s="137"/>
      <c r="Q312" s="137"/>
      <c r="R312" s="137"/>
      <c r="S312" s="137"/>
      <c r="T312" s="137"/>
      <c r="U312" s="138" t="n">
        <v>0.37</v>
      </c>
      <c r="V312" s="138"/>
      <c r="W312" s="138"/>
      <c r="X312" s="137" t="n">
        <v>0.37</v>
      </c>
      <c r="Y312" s="27"/>
      <c r="Z312" s="27"/>
    </row>
    <row r="313" customFormat="false" ht="15.4" hidden="false" customHeight="true" outlineLevel="0" collapsed="false">
      <c r="A313" s="27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123" t="s">
        <v>1152</v>
      </c>
      <c r="R313" s="123"/>
      <c r="S313" s="123"/>
      <c r="T313" s="123"/>
      <c r="U313" s="123"/>
      <c r="V313" s="123"/>
      <c r="W313" s="123"/>
      <c r="X313" s="124" t="n">
        <v>0.37</v>
      </c>
      <c r="Y313" s="27"/>
      <c r="Z313" s="27"/>
    </row>
    <row r="314" customFormat="false" ht="22.15" hidden="false" customHeight="true" outlineLevel="0" collapsed="false">
      <c r="A314" s="119" t="s">
        <v>151</v>
      </c>
      <c r="B314" s="119"/>
      <c r="C314" s="125" t="s">
        <v>1184</v>
      </c>
      <c r="D314" s="126" t="s">
        <v>153</v>
      </c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  <c r="U314" s="126"/>
      <c r="V314" s="126"/>
      <c r="W314" s="126"/>
      <c r="X314" s="27"/>
      <c r="Y314" s="27"/>
      <c r="Z314" s="27"/>
    </row>
    <row r="315" customFormat="false" ht="15.2" hidden="false" customHeight="true" outlineLevel="0" collapsed="false">
      <c r="A315" s="27"/>
      <c r="B315" s="127"/>
      <c r="C315" s="127"/>
      <c r="D315" s="127"/>
      <c r="E315" s="127"/>
      <c r="F315" s="128" t="s">
        <v>1199</v>
      </c>
      <c r="G315" s="128"/>
      <c r="H315" s="128"/>
      <c r="I315" s="128"/>
      <c r="J315" s="128"/>
      <c r="K315" s="128"/>
      <c r="L315" s="128" t="s">
        <v>1194</v>
      </c>
      <c r="M315" s="128"/>
      <c r="N315" s="128"/>
      <c r="O315" s="128" t="s">
        <v>1087</v>
      </c>
      <c r="P315" s="128"/>
      <c r="Q315" s="128"/>
      <c r="R315" s="128" t="s">
        <v>1087</v>
      </c>
      <c r="S315" s="128"/>
      <c r="T315" s="128"/>
      <c r="U315" s="128" t="s">
        <v>1088</v>
      </c>
      <c r="V315" s="128"/>
      <c r="W315" s="128"/>
      <c r="X315" s="128" t="s">
        <v>1089</v>
      </c>
      <c r="Y315" s="27"/>
      <c r="Z315" s="27"/>
    </row>
    <row r="316" customFormat="false" ht="15.2" hidden="false" customHeight="true" outlineLevel="0" collapsed="false">
      <c r="A316" s="27"/>
      <c r="B316" s="129" t="s">
        <v>1200</v>
      </c>
      <c r="C316" s="129"/>
      <c r="D316" s="129"/>
      <c r="E316" s="129"/>
      <c r="F316" s="129"/>
      <c r="G316" s="129"/>
      <c r="H316" s="129"/>
      <c r="I316" s="130" t="n">
        <v>2</v>
      </c>
      <c r="J316" s="130"/>
      <c r="K316" s="130"/>
      <c r="L316" s="131" t="n">
        <v>52.2</v>
      </c>
      <c r="M316" s="131"/>
      <c r="N316" s="131"/>
      <c r="O316" s="131"/>
      <c r="P316" s="131"/>
      <c r="Q316" s="131"/>
      <c r="R316" s="131"/>
      <c r="S316" s="131"/>
      <c r="T316" s="131"/>
      <c r="U316" s="131" t="n">
        <v>104.4</v>
      </c>
      <c r="V316" s="131"/>
      <c r="W316" s="131"/>
      <c r="X316" s="29"/>
      <c r="Y316" s="27"/>
      <c r="Z316" s="27"/>
    </row>
    <row r="317" customFormat="false" ht="15.2" hidden="false" customHeight="true" outlineLevel="0" collapsed="false">
      <c r="A317" s="27"/>
      <c r="B317" s="43" t="s">
        <v>1201</v>
      </c>
      <c r="C317" s="43"/>
      <c r="D317" s="43"/>
      <c r="E317" s="43"/>
      <c r="F317" s="43"/>
      <c r="G317" s="43"/>
      <c r="H317" s="43"/>
      <c r="I317" s="132" t="n">
        <v>2</v>
      </c>
      <c r="J317" s="132"/>
      <c r="K317" s="132"/>
      <c r="L317" s="133" t="n">
        <v>73.8</v>
      </c>
      <c r="M317" s="133"/>
      <c r="N317" s="133"/>
      <c r="O317" s="133"/>
      <c r="P317" s="133"/>
      <c r="Q317" s="133"/>
      <c r="R317" s="133"/>
      <c r="S317" s="133"/>
      <c r="T317" s="133"/>
      <c r="U317" s="133" t="n">
        <v>147.6</v>
      </c>
      <c r="V317" s="133"/>
      <c r="W317" s="133"/>
      <c r="X317" s="27"/>
      <c r="Y317" s="27"/>
      <c r="Z317" s="27"/>
    </row>
    <row r="318" customFormat="false" ht="15.2" hidden="false" customHeight="true" outlineLevel="0" collapsed="false">
      <c r="A318" s="27"/>
      <c r="B318" s="43" t="s">
        <v>1202</v>
      </c>
      <c r="C318" s="43"/>
      <c r="D318" s="43"/>
      <c r="E318" s="43"/>
      <c r="F318" s="43"/>
      <c r="G318" s="43"/>
      <c r="H318" s="43"/>
      <c r="I318" s="132" t="n">
        <v>2</v>
      </c>
      <c r="J318" s="132"/>
      <c r="K318" s="132"/>
      <c r="L318" s="133" t="n">
        <v>73.98</v>
      </c>
      <c r="M318" s="133"/>
      <c r="N318" s="133"/>
      <c r="O318" s="133"/>
      <c r="P318" s="133"/>
      <c r="Q318" s="133"/>
      <c r="R318" s="133"/>
      <c r="S318" s="133"/>
      <c r="T318" s="133"/>
      <c r="U318" s="133" t="n">
        <v>147.96</v>
      </c>
      <c r="V318" s="133"/>
      <c r="W318" s="133"/>
      <c r="X318" s="27"/>
      <c r="Y318" s="27"/>
      <c r="Z318" s="27"/>
    </row>
    <row r="319" customFormat="false" ht="15.2" hidden="false" customHeight="true" outlineLevel="0" collapsed="false">
      <c r="A319" s="27"/>
      <c r="B319" s="43" t="s">
        <v>1203</v>
      </c>
      <c r="C319" s="43"/>
      <c r="D319" s="43"/>
      <c r="E319" s="43"/>
      <c r="F319" s="43"/>
      <c r="G319" s="43"/>
      <c r="H319" s="43"/>
      <c r="I319" s="132" t="n">
        <v>1</v>
      </c>
      <c r="J319" s="132"/>
      <c r="K319" s="132"/>
      <c r="L319" s="133" t="n">
        <v>55.8</v>
      </c>
      <c r="M319" s="133"/>
      <c r="N319" s="133"/>
      <c r="O319" s="133"/>
      <c r="P319" s="133"/>
      <c r="Q319" s="133"/>
      <c r="R319" s="133"/>
      <c r="S319" s="133"/>
      <c r="T319" s="133"/>
      <c r="U319" s="133" t="n">
        <v>55.8</v>
      </c>
      <c r="V319" s="133"/>
      <c r="W319" s="133"/>
      <c r="X319" s="27"/>
      <c r="Y319" s="27"/>
      <c r="Z319" s="27"/>
    </row>
    <row r="320" customFormat="false" ht="15.2" hidden="false" customHeight="true" outlineLevel="0" collapsed="false">
      <c r="A320" s="27"/>
      <c r="B320" s="43" t="s">
        <v>1204</v>
      </c>
      <c r="C320" s="43"/>
      <c r="D320" s="43"/>
      <c r="E320" s="43"/>
      <c r="F320" s="43"/>
      <c r="G320" s="43"/>
      <c r="H320" s="43"/>
      <c r="I320" s="132" t="n">
        <v>1</v>
      </c>
      <c r="J320" s="132"/>
      <c r="K320" s="132"/>
      <c r="L320" s="133" t="n">
        <v>57.15</v>
      </c>
      <c r="M320" s="133"/>
      <c r="N320" s="133"/>
      <c r="O320" s="133"/>
      <c r="P320" s="133"/>
      <c r="Q320" s="133"/>
      <c r="R320" s="133"/>
      <c r="S320" s="133"/>
      <c r="T320" s="133"/>
      <c r="U320" s="133" t="n">
        <v>57.15</v>
      </c>
      <c r="V320" s="133"/>
      <c r="W320" s="133"/>
      <c r="X320" s="27"/>
      <c r="Y320" s="27"/>
      <c r="Z320" s="27"/>
    </row>
    <row r="321" customFormat="false" ht="15.2" hidden="false" customHeight="true" outlineLevel="0" collapsed="false">
      <c r="A321" s="27"/>
      <c r="B321" s="43" t="s">
        <v>1205</v>
      </c>
      <c r="C321" s="43"/>
      <c r="D321" s="43"/>
      <c r="E321" s="43"/>
      <c r="F321" s="43"/>
      <c r="G321" s="43"/>
      <c r="H321" s="43"/>
      <c r="I321" s="132" t="n">
        <v>1</v>
      </c>
      <c r="J321" s="132"/>
      <c r="K321" s="132"/>
      <c r="L321" s="133" t="n">
        <v>56.48</v>
      </c>
      <c r="M321" s="133"/>
      <c r="N321" s="133"/>
      <c r="O321" s="133"/>
      <c r="P321" s="133"/>
      <c r="Q321" s="133"/>
      <c r="R321" s="133"/>
      <c r="S321" s="133"/>
      <c r="T321" s="133"/>
      <c r="U321" s="133" t="n">
        <v>56.48</v>
      </c>
      <c r="V321" s="133"/>
      <c r="W321" s="133"/>
      <c r="X321" s="27"/>
      <c r="Y321" s="27"/>
      <c r="Z321" s="27"/>
    </row>
    <row r="322" customFormat="false" ht="15.2" hidden="false" customHeight="true" outlineLevel="0" collapsed="false">
      <c r="A322" s="27"/>
      <c r="B322" s="43" t="s">
        <v>1206</v>
      </c>
      <c r="C322" s="43"/>
      <c r="D322" s="43"/>
      <c r="E322" s="43"/>
      <c r="F322" s="43"/>
      <c r="G322" s="43"/>
      <c r="H322" s="43"/>
      <c r="I322" s="132" t="n">
        <v>1</v>
      </c>
      <c r="J322" s="132"/>
      <c r="K322" s="132"/>
      <c r="L322" s="133" t="n">
        <v>352.58</v>
      </c>
      <c r="M322" s="133"/>
      <c r="N322" s="133"/>
      <c r="O322" s="133"/>
      <c r="P322" s="133"/>
      <c r="Q322" s="133"/>
      <c r="R322" s="133"/>
      <c r="S322" s="133"/>
      <c r="T322" s="133"/>
      <c r="U322" s="134" t="n">
        <v>352.58</v>
      </c>
      <c r="V322" s="134"/>
      <c r="W322" s="134"/>
      <c r="X322" s="27"/>
      <c r="Y322" s="27"/>
      <c r="Z322" s="27"/>
    </row>
    <row r="323" customFormat="false" ht="15.2" hidden="false" customHeight="true" outlineLevel="0" collapsed="false">
      <c r="A323" s="27"/>
      <c r="B323" s="135"/>
      <c r="C323" s="135"/>
      <c r="D323" s="135"/>
      <c r="E323" s="135"/>
      <c r="F323" s="136"/>
      <c r="G323" s="136"/>
      <c r="H323" s="136"/>
      <c r="I323" s="136"/>
      <c r="J323" s="136"/>
      <c r="K323" s="136"/>
      <c r="L323" s="137"/>
      <c r="M323" s="137"/>
      <c r="N323" s="137"/>
      <c r="O323" s="137"/>
      <c r="P323" s="137"/>
      <c r="Q323" s="137"/>
      <c r="R323" s="137"/>
      <c r="S323" s="137"/>
      <c r="T323" s="137"/>
      <c r="U323" s="138" t="n">
        <v>921.97</v>
      </c>
      <c r="V323" s="138"/>
      <c r="W323" s="138"/>
      <c r="X323" s="137" t="n">
        <v>921.97</v>
      </c>
      <c r="Y323" s="27"/>
      <c r="Z323" s="27"/>
    </row>
    <row r="324" customFormat="false" ht="15.4" hidden="false" customHeight="true" outlineLevel="0" collapsed="false">
      <c r="A324" s="27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123" t="s">
        <v>1188</v>
      </c>
      <c r="R324" s="123"/>
      <c r="S324" s="123"/>
      <c r="T324" s="123"/>
      <c r="U324" s="123"/>
      <c r="V324" s="123"/>
      <c r="W324" s="123"/>
      <c r="X324" s="124" t="n">
        <v>921.97</v>
      </c>
      <c r="Y324" s="27"/>
      <c r="Z324" s="27"/>
    </row>
    <row r="325" customFormat="false" ht="22.15" hidden="false" customHeight="true" outlineLevel="0" collapsed="false">
      <c r="A325" s="119" t="s">
        <v>155</v>
      </c>
      <c r="B325" s="119"/>
      <c r="C325" s="125" t="s">
        <v>91</v>
      </c>
      <c r="D325" s="126" t="s">
        <v>156</v>
      </c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  <c r="U325" s="126"/>
      <c r="V325" s="126"/>
      <c r="W325" s="126"/>
      <c r="X325" s="27"/>
      <c r="Y325" s="27"/>
      <c r="Z325" s="35"/>
    </row>
    <row r="326" customFormat="false" ht="15.2" hidden="false" customHeight="true" outlineLevel="0" collapsed="false">
      <c r="A326" s="27"/>
      <c r="B326" s="127" t="s">
        <v>1157</v>
      </c>
      <c r="C326" s="127"/>
      <c r="D326" s="127"/>
      <c r="E326" s="127"/>
      <c r="F326" s="128" t="s">
        <v>1086</v>
      </c>
      <c r="G326" s="128"/>
      <c r="H326" s="128"/>
      <c r="I326" s="128"/>
      <c r="J326" s="128"/>
      <c r="K326" s="128"/>
      <c r="L326" s="128" t="s">
        <v>1097</v>
      </c>
      <c r="M326" s="128"/>
      <c r="N326" s="128"/>
      <c r="O326" s="128" t="s">
        <v>1093</v>
      </c>
      <c r="P326" s="128"/>
      <c r="Q326" s="128"/>
      <c r="R326" s="128" t="s">
        <v>1158</v>
      </c>
      <c r="S326" s="128"/>
      <c r="T326" s="128"/>
      <c r="U326" s="128" t="s">
        <v>1088</v>
      </c>
      <c r="V326" s="128"/>
      <c r="W326" s="128"/>
      <c r="X326" s="128" t="s">
        <v>1089</v>
      </c>
      <c r="Y326" s="27"/>
      <c r="Z326" s="27"/>
    </row>
    <row r="327" customFormat="false" ht="15.2" hidden="false" customHeight="true" outlineLevel="0" collapsed="false">
      <c r="A327" s="27"/>
      <c r="B327" s="129" t="s">
        <v>1207</v>
      </c>
      <c r="C327" s="129"/>
      <c r="D327" s="129"/>
      <c r="E327" s="129"/>
      <c r="F327" s="129"/>
      <c r="G327" s="129"/>
      <c r="H327" s="129"/>
      <c r="I327" s="130" t="n">
        <v>15</v>
      </c>
      <c r="J327" s="130"/>
      <c r="K327" s="130"/>
      <c r="L327" s="131" t="n">
        <v>1</v>
      </c>
      <c r="M327" s="131"/>
      <c r="N327" s="131"/>
      <c r="O327" s="131" t="n">
        <v>1</v>
      </c>
      <c r="P327" s="131"/>
      <c r="Q327" s="131"/>
      <c r="R327" s="131" t="n">
        <v>0.1</v>
      </c>
      <c r="S327" s="131"/>
      <c r="T327" s="131"/>
      <c r="U327" s="139" t="n">
        <v>1.5</v>
      </c>
      <c r="V327" s="139"/>
      <c r="W327" s="139"/>
      <c r="X327" s="29"/>
      <c r="Y327" s="27"/>
      <c r="Z327" s="27"/>
    </row>
    <row r="328" customFormat="false" ht="15.2" hidden="false" customHeight="true" outlineLevel="0" collapsed="false">
      <c r="A328" s="27"/>
      <c r="B328" s="140"/>
      <c r="C328" s="140"/>
      <c r="D328" s="140"/>
      <c r="E328" s="140"/>
      <c r="F328" s="141"/>
      <c r="G328" s="141"/>
      <c r="H328" s="141"/>
      <c r="I328" s="141"/>
      <c r="J328" s="141"/>
      <c r="K328" s="141"/>
      <c r="L328" s="142"/>
      <c r="M328" s="142"/>
      <c r="N328" s="142"/>
      <c r="O328" s="142"/>
      <c r="P328" s="142"/>
      <c r="Q328" s="142"/>
      <c r="R328" s="142"/>
      <c r="S328" s="142"/>
      <c r="T328" s="142"/>
      <c r="U328" s="143" t="n">
        <v>1.5</v>
      </c>
      <c r="V328" s="143"/>
      <c r="W328" s="143"/>
      <c r="X328" s="144" t="n">
        <v>1.5</v>
      </c>
      <c r="Y328" s="27"/>
      <c r="Z328" s="27"/>
    </row>
    <row r="329" customFormat="false" ht="15.2" hidden="false" customHeight="true" outlineLevel="0" collapsed="false">
      <c r="A329" s="27"/>
      <c r="B329" s="127" t="s">
        <v>1160</v>
      </c>
      <c r="C329" s="127"/>
      <c r="D329" s="127"/>
      <c r="E329" s="127"/>
      <c r="F329" s="128" t="s">
        <v>1086</v>
      </c>
      <c r="G329" s="128"/>
      <c r="H329" s="128"/>
      <c r="I329" s="128"/>
      <c r="J329" s="128"/>
      <c r="K329" s="128"/>
      <c r="L329" s="128" t="s">
        <v>1106</v>
      </c>
      <c r="M329" s="128"/>
      <c r="N329" s="128"/>
      <c r="O329" s="128" t="s">
        <v>1087</v>
      </c>
      <c r="P329" s="128"/>
      <c r="Q329" s="128"/>
      <c r="R329" s="128" t="s">
        <v>1158</v>
      </c>
      <c r="S329" s="128"/>
      <c r="T329" s="128"/>
      <c r="U329" s="128" t="s">
        <v>1088</v>
      </c>
      <c r="V329" s="128"/>
      <c r="W329" s="128"/>
      <c r="X329" s="128" t="s">
        <v>1089</v>
      </c>
      <c r="Y329" s="27"/>
      <c r="Z329" s="27"/>
    </row>
    <row r="330" customFormat="false" ht="27" hidden="false" customHeight="true" outlineLevel="0" collapsed="false">
      <c r="A330" s="27"/>
      <c r="B330" s="129" t="s">
        <v>1163</v>
      </c>
      <c r="C330" s="129"/>
      <c r="D330" s="129"/>
      <c r="E330" s="129"/>
      <c r="F330" s="129"/>
      <c r="G330" s="129"/>
      <c r="H330" s="129"/>
      <c r="I330" s="130"/>
      <c r="J330" s="130"/>
      <c r="K330" s="130"/>
      <c r="L330" s="131" t="n">
        <v>23.34</v>
      </c>
      <c r="M330" s="131"/>
      <c r="N330" s="131"/>
      <c r="O330" s="131"/>
      <c r="P330" s="131"/>
      <c r="Q330" s="131"/>
      <c r="R330" s="131" t="n">
        <v>0.08</v>
      </c>
      <c r="S330" s="131"/>
      <c r="T330" s="131"/>
      <c r="U330" s="131" t="n">
        <v>1.87</v>
      </c>
      <c r="V330" s="131"/>
      <c r="W330" s="131"/>
      <c r="X330" s="29"/>
      <c r="Y330" s="27"/>
      <c r="Z330" s="27"/>
    </row>
    <row r="331" customFormat="false" ht="27" hidden="false" customHeight="true" outlineLevel="0" collapsed="false">
      <c r="A331" s="27"/>
      <c r="B331" s="43" t="s">
        <v>1208</v>
      </c>
      <c r="C331" s="43"/>
      <c r="D331" s="43"/>
      <c r="E331" s="43"/>
      <c r="F331" s="43"/>
      <c r="G331" s="43"/>
      <c r="H331" s="43"/>
      <c r="I331" s="132"/>
      <c r="J331" s="132"/>
      <c r="K331" s="132"/>
      <c r="L331" s="133" t="n">
        <v>1.2</v>
      </c>
      <c r="M331" s="133"/>
      <c r="N331" s="133"/>
      <c r="O331" s="133"/>
      <c r="P331" s="133"/>
      <c r="Q331" s="133"/>
      <c r="R331" s="133" t="n">
        <v>0.08</v>
      </c>
      <c r="S331" s="133"/>
      <c r="T331" s="133"/>
      <c r="U331" s="134" t="n">
        <v>0.1</v>
      </c>
      <c r="V331" s="134"/>
      <c r="W331" s="134"/>
      <c r="X331" s="27"/>
      <c r="Y331" s="27"/>
      <c r="Z331" s="27"/>
    </row>
    <row r="332" customFormat="false" ht="15.2" hidden="false" customHeight="true" outlineLevel="0" collapsed="false">
      <c r="A332" s="27"/>
      <c r="B332" s="140"/>
      <c r="C332" s="140"/>
      <c r="D332" s="140"/>
      <c r="E332" s="140"/>
      <c r="F332" s="141"/>
      <c r="G332" s="141"/>
      <c r="H332" s="141"/>
      <c r="I332" s="141"/>
      <c r="J332" s="141"/>
      <c r="K332" s="141"/>
      <c r="L332" s="142"/>
      <c r="M332" s="142"/>
      <c r="N332" s="142"/>
      <c r="O332" s="142"/>
      <c r="P332" s="142"/>
      <c r="Q332" s="142"/>
      <c r="R332" s="142"/>
      <c r="S332" s="142"/>
      <c r="T332" s="142"/>
      <c r="U332" s="138" t="n">
        <v>1.97</v>
      </c>
      <c r="V332" s="138"/>
      <c r="W332" s="138"/>
      <c r="X332" s="144" t="n">
        <v>1.97</v>
      </c>
      <c r="Y332" s="27"/>
      <c r="Z332" s="27"/>
    </row>
    <row r="333" customFormat="false" ht="15.2" hidden="false" customHeight="true" outlineLevel="0" collapsed="false">
      <c r="A333" s="27"/>
      <c r="B333" s="135"/>
      <c r="C333" s="135"/>
      <c r="D333" s="135"/>
      <c r="E333" s="135"/>
      <c r="F333" s="136"/>
      <c r="G333" s="136"/>
      <c r="H333" s="136"/>
      <c r="I333" s="136"/>
      <c r="J333" s="136"/>
      <c r="K333" s="136"/>
      <c r="L333" s="137"/>
      <c r="M333" s="137"/>
      <c r="N333" s="137"/>
      <c r="O333" s="137"/>
      <c r="P333" s="137"/>
      <c r="Q333" s="137"/>
      <c r="R333" s="137"/>
      <c r="S333" s="137"/>
      <c r="T333" s="137"/>
      <c r="U333" s="138" t="n">
        <v>3.47</v>
      </c>
      <c r="V333" s="138"/>
      <c r="W333" s="138"/>
      <c r="X333" s="137" t="n">
        <v>3.47</v>
      </c>
      <c r="Y333" s="27"/>
      <c r="Z333" s="27"/>
    </row>
    <row r="334" customFormat="false" ht="15.4" hidden="false" customHeight="true" outlineLevel="0" collapsed="false">
      <c r="A334" s="27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123" t="s">
        <v>1152</v>
      </c>
      <c r="R334" s="123"/>
      <c r="S334" s="123"/>
      <c r="T334" s="123"/>
      <c r="U334" s="123"/>
      <c r="V334" s="123"/>
      <c r="W334" s="123"/>
      <c r="X334" s="124" t="n">
        <v>3.47</v>
      </c>
      <c r="Y334" s="27"/>
      <c r="Z334" s="27"/>
    </row>
    <row r="335" customFormat="false" ht="22.15" hidden="false" customHeight="true" outlineLevel="0" collapsed="false">
      <c r="A335" s="119" t="s">
        <v>157</v>
      </c>
      <c r="B335" s="119"/>
      <c r="C335" s="125" t="s">
        <v>49</v>
      </c>
      <c r="D335" s="126" t="s">
        <v>158</v>
      </c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27"/>
      <c r="Y335" s="27"/>
      <c r="Z335" s="27"/>
    </row>
    <row r="336" customFormat="false" ht="15.2" hidden="false" customHeight="true" outlineLevel="0" collapsed="false">
      <c r="A336" s="27"/>
      <c r="B336" s="127" t="s">
        <v>1131</v>
      </c>
      <c r="C336" s="127"/>
      <c r="D336" s="127"/>
      <c r="E336" s="127"/>
      <c r="F336" s="128" t="s">
        <v>1087</v>
      </c>
      <c r="G336" s="128"/>
      <c r="H336" s="128"/>
      <c r="I336" s="128"/>
      <c r="J336" s="128"/>
      <c r="K336" s="128"/>
      <c r="L336" s="128" t="s">
        <v>1106</v>
      </c>
      <c r="M336" s="128"/>
      <c r="N336" s="128"/>
      <c r="O336" s="128" t="s">
        <v>1087</v>
      </c>
      <c r="P336" s="128"/>
      <c r="Q336" s="128"/>
      <c r="R336" s="128" t="s">
        <v>1087</v>
      </c>
      <c r="S336" s="128"/>
      <c r="T336" s="128"/>
      <c r="U336" s="128" t="s">
        <v>1088</v>
      </c>
      <c r="V336" s="128"/>
      <c r="W336" s="128"/>
      <c r="X336" s="128" t="s">
        <v>1089</v>
      </c>
      <c r="Y336" s="27"/>
      <c r="Z336" s="27"/>
    </row>
    <row r="337" customFormat="false" ht="15.2" hidden="false" customHeight="true" outlineLevel="0" collapsed="false">
      <c r="A337" s="27"/>
      <c r="B337" s="129" t="s">
        <v>1107</v>
      </c>
      <c r="C337" s="129"/>
      <c r="D337" s="129"/>
      <c r="E337" s="129"/>
      <c r="F337" s="129"/>
      <c r="G337" s="129"/>
      <c r="H337" s="129"/>
      <c r="I337" s="130"/>
      <c r="J337" s="130"/>
      <c r="K337" s="130"/>
      <c r="L337" s="131" t="n">
        <v>52.27</v>
      </c>
      <c r="M337" s="131"/>
      <c r="N337" s="131"/>
      <c r="O337" s="131"/>
      <c r="P337" s="131"/>
      <c r="Q337" s="131"/>
      <c r="R337" s="131"/>
      <c r="S337" s="131"/>
      <c r="T337" s="131"/>
      <c r="U337" s="131" t="n">
        <v>52.27</v>
      </c>
      <c r="V337" s="131"/>
      <c r="W337" s="131"/>
      <c r="X337" s="29"/>
      <c r="Y337" s="27"/>
      <c r="Z337" s="27"/>
    </row>
    <row r="338" customFormat="false" ht="15.2" hidden="false" customHeight="true" outlineLevel="0" collapsed="false">
      <c r="A338" s="27"/>
      <c r="B338" s="43" t="s">
        <v>1108</v>
      </c>
      <c r="C338" s="43"/>
      <c r="D338" s="43"/>
      <c r="E338" s="43"/>
      <c r="F338" s="43"/>
      <c r="G338" s="43"/>
      <c r="H338" s="43"/>
      <c r="I338" s="132"/>
      <c r="J338" s="132"/>
      <c r="K338" s="132"/>
      <c r="L338" s="133" t="n">
        <v>8.73</v>
      </c>
      <c r="M338" s="133"/>
      <c r="N338" s="133"/>
      <c r="O338" s="133"/>
      <c r="P338" s="133"/>
      <c r="Q338" s="133"/>
      <c r="R338" s="133"/>
      <c r="S338" s="133"/>
      <c r="T338" s="133"/>
      <c r="U338" s="133" t="n">
        <v>8.73</v>
      </c>
      <c r="V338" s="133"/>
      <c r="W338" s="133"/>
      <c r="X338" s="27"/>
      <c r="Y338" s="27"/>
      <c r="Z338" s="27"/>
    </row>
    <row r="339" customFormat="false" ht="15.2" hidden="false" customHeight="true" outlineLevel="0" collapsed="false">
      <c r="A339" s="27"/>
      <c r="B339" s="43" t="s">
        <v>1109</v>
      </c>
      <c r="C339" s="43"/>
      <c r="D339" s="43"/>
      <c r="E339" s="43"/>
      <c r="F339" s="43"/>
      <c r="G339" s="43"/>
      <c r="H339" s="43"/>
      <c r="I339" s="132"/>
      <c r="J339" s="132"/>
      <c r="K339" s="132"/>
      <c r="L339" s="133" t="n">
        <v>18.64</v>
      </c>
      <c r="M339" s="133"/>
      <c r="N339" s="133"/>
      <c r="O339" s="133"/>
      <c r="P339" s="133"/>
      <c r="Q339" s="133"/>
      <c r="R339" s="133"/>
      <c r="S339" s="133"/>
      <c r="T339" s="133"/>
      <c r="U339" s="133" t="n">
        <v>18.64</v>
      </c>
      <c r="V339" s="133"/>
      <c r="W339" s="133"/>
      <c r="X339" s="27"/>
      <c r="Y339" s="27"/>
      <c r="Z339" s="27"/>
    </row>
    <row r="340" customFormat="false" ht="15.2" hidden="false" customHeight="true" outlineLevel="0" collapsed="false">
      <c r="A340" s="27"/>
      <c r="B340" s="43" t="s">
        <v>1110</v>
      </c>
      <c r="C340" s="43"/>
      <c r="D340" s="43"/>
      <c r="E340" s="43"/>
      <c r="F340" s="43"/>
      <c r="G340" s="43"/>
      <c r="H340" s="43"/>
      <c r="I340" s="132"/>
      <c r="J340" s="132"/>
      <c r="K340" s="132"/>
      <c r="L340" s="133" t="n">
        <v>1.54</v>
      </c>
      <c r="M340" s="133"/>
      <c r="N340" s="133"/>
      <c r="O340" s="133"/>
      <c r="P340" s="133"/>
      <c r="Q340" s="133"/>
      <c r="R340" s="133"/>
      <c r="S340" s="133"/>
      <c r="T340" s="133"/>
      <c r="U340" s="133" t="n">
        <v>1.54</v>
      </c>
      <c r="V340" s="133"/>
      <c r="W340" s="133"/>
      <c r="X340" s="27"/>
      <c r="Y340" s="27"/>
      <c r="Z340" s="27"/>
    </row>
    <row r="341" customFormat="false" ht="15.2" hidden="false" customHeight="true" outlineLevel="0" collapsed="false">
      <c r="A341" s="27"/>
      <c r="B341" s="43" t="s">
        <v>1111</v>
      </c>
      <c r="C341" s="43"/>
      <c r="D341" s="43"/>
      <c r="E341" s="43"/>
      <c r="F341" s="43"/>
      <c r="G341" s="43"/>
      <c r="H341" s="43"/>
      <c r="I341" s="132"/>
      <c r="J341" s="132"/>
      <c r="K341" s="132"/>
      <c r="L341" s="133" t="n">
        <v>3.83</v>
      </c>
      <c r="M341" s="133"/>
      <c r="N341" s="133"/>
      <c r="O341" s="133"/>
      <c r="P341" s="133"/>
      <c r="Q341" s="133"/>
      <c r="R341" s="133"/>
      <c r="S341" s="133"/>
      <c r="T341" s="133"/>
      <c r="U341" s="133" t="n">
        <v>3.83</v>
      </c>
      <c r="V341" s="133"/>
      <c r="W341" s="133"/>
      <c r="X341" s="27"/>
      <c r="Y341" s="27"/>
      <c r="Z341" s="27"/>
    </row>
    <row r="342" customFormat="false" ht="15.2" hidden="false" customHeight="true" outlineLevel="0" collapsed="false">
      <c r="A342" s="27"/>
      <c r="B342" s="43" t="s">
        <v>1112</v>
      </c>
      <c r="C342" s="43"/>
      <c r="D342" s="43"/>
      <c r="E342" s="43"/>
      <c r="F342" s="43"/>
      <c r="G342" s="43"/>
      <c r="H342" s="43"/>
      <c r="I342" s="132"/>
      <c r="J342" s="132"/>
      <c r="K342" s="132"/>
      <c r="L342" s="133" t="n">
        <v>3.83</v>
      </c>
      <c r="M342" s="133"/>
      <c r="N342" s="133"/>
      <c r="O342" s="133"/>
      <c r="P342" s="133"/>
      <c r="Q342" s="133"/>
      <c r="R342" s="133"/>
      <c r="S342" s="133"/>
      <c r="T342" s="133"/>
      <c r="U342" s="133" t="n">
        <v>3.83</v>
      </c>
      <c r="V342" s="133"/>
      <c r="W342" s="133"/>
      <c r="X342" s="27"/>
      <c r="Y342" s="27"/>
      <c r="Z342" s="27"/>
    </row>
    <row r="343" customFormat="false" ht="15.2" hidden="false" customHeight="true" outlineLevel="0" collapsed="false">
      <c r="A343" s="27"/>
      <c r="B343" s="43" t="s">
        <v>1113</v>
      </c>
      <c r="C343" s="43"/>
      <c r="D343" s="43"/>
      <c r="E343" s="43"/>
      <c r="F343" s="43"/>
      <c r="G343" s="43"/>
      <c r="H343" s="43"/>
      <c r="I343" s="132"/>
      <c r="J343" s="132"/>
      <c r="K343" s="132"/>
      <c r="L343" s="133" t="n">
        <v>25.48</v>
      </c>
      <c r="M343" s="133"/>
      <c r="N343" s="133"/>
      <c r="O343" s="133"/>
      <c r="P343" s="133"/>
      <c r="Q343" s="133"/>
      <c r="R343" s="133"/>
      <c r="S343" s="133"/>
      <c r="T343" s="133"/>
      <c r="U343" s="133" t="n">
        <v>25.48</v>
      </c>
      <c r="V343" s="133"/>
      <c r="W343" s="133"/>
      <c r="X343" s="27"/>
      <c r="Y343" s="27"/>
      <c r="Z343" s="27"/>
    </row>
    <row r="344" customFormat="false" ht="15.2" hidden="false" customHeight="true" outlineLevel="0" collapsed="false">
      <c r="A344" s="27"/>
      <c r="B344" s="43" t="s">
        <v>1114</v>
      </c>
      <c r="C344" s="43"/>
      <c r="D344" s="43"/>
      <c r="E344" s="43"/>
      <c r="F344" s="43"/>
      <c r="G344" s="43"/>
      <c r="H344" s="43"/>
      <c r="I344" s="132"/>
      <c r="J344" s="132"/>
      <c r="K344" s="132"/>
      <c r="L344" s="133" t="n">
        <v>5.61</v>
      </c>
      <c r="M344" s="133"/>
      <c r="N344" s="133"/>
      <c r="O344" s="133"/>
      <c r="P344" s="133"/>
      <c r="Q344" s="133"/>
      <c r="R344" s="133"/>
      <c r="S344" s="133"/>
      <c r="T344" s="133"/>
      <c r="U344" s="133" t="n">
        <v>5.61</v>
      </c>
      <c r="V344" s="133"/>
      <c r="W344" s="133"/>
      <c r="X344" s="27"/>
      <c r="Y344" s="27"/>
      <c r="Z344" s="27"/>
    </row>
    <row r="345" customFormat="false" ht="15.2" hidden="false" customHeight="true" outlineLevel="0" collapsed="false">
      <c r="A345" s="27"/>
      <c r="B345" s="43" t="s">
        <v>1115</v>
      </c>
      <c r="C345" s="43"/>
      <c r="D345" s="43"/>
      <c r="E345" s="43"/>
      <c r="F345" s="43"/>
      <c r="G345" s="43"/>
      <c r="H345" s="43"/>
      <c r="I345" s="132"/>
      <c r="J345" s="132"/>
      <c r="K345" s="132"/>
      <c r="L345" s="133" t="n">
        <v>9.45</v>
      </c>
      <c r="M345" s="133"/>
      <c r="N345" s="133"/>
      <c r="O345" s="133"/>
      <c r="P345" s="133"/>
      <c r="Q345" s="133"/>
      <c r="R345" s="133"/>
      <c r="S345" s="133"/>
      <c r="T345" s="133"/>
      <c r="U345" s="134" t="n">
        <v>9.45</v>
      </c>
      <c r="V345" s="134"/>
      <c r="W345" s="134"/>
      <c r="X345" s="27"/>
      <c r="Y345" s="27"/>
      <c r="Z345" s="27"/>
    </row>
    <row r="346" customFormat="false" ht="15.2" hidden="false" customHeight="true" outlineLevel="0" collapsed="false">
      <c r="A346" s="27"/>
      <c r="B346" s="140"/>
      <c r="C346" s="140"/>
      <c r="D346" s="140"/>
      <c r="E346" s="140"/>
      <c r="F346" s="141"/>
      <c r="G346" s="141"/>
      <c r="H346" s="141"/>
      <c r="I346" s="141"/>
      <c r="J346" s="141"/>
      <c r="K346" s="141"/>
      <c r="L346" s="142"/>
      <c r="M346" s="142"/>
      <c r="N346" s="142"/>
      <c r="O346" s="142"/>
      <c r="P346" s="142"/>
      <c r="Q346" s="142"/>
      <c r="R346" s="142"/>
      <c r="S346" s="142"/>
      <c r="T346" s="142"/>
      <c r="U346" s="143" t="n">
        <v>129.38</v>
      </c>
      <c r="V346" s="143"/>
      <c r="W346" s="143"/>
      <c r="X346" s="144" t="n">
        <v>129.38</v>
      </c>
      <c r="Y346" s="27"/>
      <c r="Z346" s="27"/>
    </row>
    <row r="347" customFormat="false" ht="15.2" hidden="false" customHeight="true" outlineLevel="0" collapsed="false">
      <c r="A347" s="27"/>
      <c r="B347" s="127" t="s">
        <v>1129</v>
      </c>
      <c r="C347" s="127"/>
      <c r="D347" s="127"/>
      <c r="E347" s="127"/>
      <c r="F347" s="128" t="s">
        <v>1087</v>
      </c>
      <c r="G347" s="128"/>
      <c r="H347" s="128"/>
      <c r="I347" s="128"/>
      <c r="J347" s="128"/>
      <c r="K347" s="128"/>
      <c r="L347" s="128" t="s">
        <v>1106</v>
      </c>
      <c r="M347" s="128"/>
      <c r="N347" s="128"/>
      <c r="O347" s="128" t="s">
        <v>1087</v>
      </c>
      <c r="P347" s="128"/>
      <c r="Q347" s="128"/>
      <c r="R347" s="128" t="s">
        <v>1087</v>
      </c>
      <c r="S347" s="128"/>
      <c r="T347" s="128"/>
      <c r="U347" s="128" t="s">
        <v>1088</v>
      </c>
      <c r="V347" s="128"/>
      <c r="W347" s="128"/>
      <c r="X347" s="128" t="s">
        <v>1089</v>
      </c>
      <c r="Y347" s="27"/>
      <c r="Z347" s="27"/>
    </row>
    <row r="348" customFormat="false" ht="21.4" hidden="false" customHeight="true" outlineLevel="0" collapsed="false">
      <c r="A348" s="27"/>
      <c r="B348" s="129" t="s">
        <v>1163</v>
      </c>
      <c r="C348" s="129"/>
      <c r="D348" s="129"/>
      <c r="E348" s="129"/>
      <c r="F348" s="129"/>
      <c r="G348" s="129"/>
      <c r="H348" s="129"/>
      <c r="I348" s="130"/>
      <c r="J348" s="130"/>
      <c r="K348" s="130"/>
      <c r="L348" s="131" t="n">
        <v>23.34</v>
      </c>
      <c r="M348" s="131"/>
      <c r="N348" s="131"/>
      <c r="O348" s="131"/>
      <c r="P348" s="131"/>
      <c r="Q348" s="131"/>
      <c r="R348" s="131"/>
      <c r="S348" s="131"/>
      <c r="T348" s="131"/>
      <c r="U348" s="139" t="n">
        <v>23.34</v>
      </c>
      <c r="V348" s="139"/>
      <c r="W348" s="139"/>
      <c r="X348" s="29"/>
      <c r="Y348" s="27"/>
      <c r="Z348" s="27"/>
    </row>
    <row r="349" customFormat="false" ht="15.2" hidden="false" customHeight="true" outlineLevel="0" collapsed="false">
      <c r="A349" s="27"/>
      <c r="B349" s="140"/>
      <c r="C349" s="140"/>
      <c r="D349" s="140"/>
      <c r="E349" s="140"/>
      <c r="F349" s="141"/>
      <c r="G349" s="141"/>
      <c r="H349" s="141"/>
      <c r="I349" s="141"/>
      <c r="J349" s="141"/>
      <c r="K349" s="141"/>
      <c r="L349" s="142"/>
      <c r="M349" s="142"/>
      <c r="N349" s="142"/>
      <c r="O349" s="142"/>
      <c r="P349" s="142"/>
      <c r="Q349" s="142"/>
      <c r="R349" s="142"/>
      <c r="S349" s="142"/>
      <c r="T349" s="142"/>
      <c r="U349" s="138" t="n">
        <v>23.34</v>
      </c>
      <c r="V349" s="138"/>
      <c r="W349" s="138"/>
      <c r="X349" s="144" t="n">
        <v>23.34</v>
      </c>
      <c r="Y349" s="27"/>
      <c r="Z349" s="27"/>
    </row>
    <row r="350" customFormat="false" ht="15.2" hidden="false" customHeight="true" outlineLevel="0" collapsed="false">
      <c r="A350" s="27"/>
      <c r="B350" s="135"/>
      <c r="C350" s="135"/>
      <c r="D350" s="135"/>
      <c r="E350" s="135"/>
      <c r="F350" s="136"/>
      <c r="G350" s="136"/>
      <c r="H350" s="136"/>
      <c r="I350" s="136"/>
      <c r="J350" s="136"/>
      <c r="K350" s="136"/>
      <c r="L350" s="137"/>
      <c r="M350" s="137"/>
      <c r="N350" s="137"/>
      <c r="O350" s="137"/>
      <c r="P350" s="137"/>
      <c r="Q350" s="137"/>
      <c r="R350" s="137"/>
      <c r="S350" s="137"/>
      <c r="T350" s="137"/>
      <c r="U350" s="138" t="n">
        <v>152.72</v>
      </c>
      <c r="V350" s="138"/>
      <c r="W350" s="138"/>
      <c r="X350" s="137" t="n">
        <v>152.72</v>
      </c>
      <c r="Y350" s="27"/>
      <c r="Z350" s="27"/>
    </row>
    <row r="351" customFormat="false" ht="15.4" hidden="false" customHeight="true" outlineLevel="0" collapsed="false">
      <c r="A351" s="27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123" t="s">
        <v>1096</v>
      </c>
      <c r="R351" s="123"/>
      <c r="S351" s="123"/>
      <c r="T351" s="123"/>
      <c r="U351" s="123"/>
      <c r="V351" s="123"/>
      <c r="W351" s="123"/>
      <c r="X351" s="124" t="n">
        <v>152.72</v>
      </c>
      <c r="Y351" s="27"/>
      <c r="Z351" s="27"/>
    </row>
    <row r="352" customFormat="false" ht="22.15" hidden="false" customHeight="true" outlineLevel="0" collapsed="false">
      <c r="A352" s="119" t="s">
        <v>159</v>
      </c>
      <c r="B352" s="119"/>
      <c r="C352" s="125" t="s">
        <v>49</v>
      </c>
      <c r="D352" s="126" t="s">
        <v>160</v>
      </c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  <c r="U352" s="126"/>
      <c r="V352" s="126"/>
      <c r="W352" s="126"/>
      <c r="X352" s="27"/>
      <c r="Y352" s="27"/>
      <c r="Z352" s="27"/>
    </row>
    <row r="353" customFormat="false" ht="15.2" hidden="false" customHeight="true" outlineLevel="0" collapsed="false">
      <c r="A353" s="27"/>
      <c r="B353" s="127" t="s">
        <v>1209</v>
      </c>
      <c r="C353" s="127"/>
      <c r="D353" s="127"/>
      <c r="E353" s="127"/>
      <c r="F353" s="128" t="s">
        <v>1087</v>
      </c>
      <c r="G353" s="128"/>
      <c r="H353" s="128"/>
      <c r="I353" s="128"/>
      <c r="J353" s="128"/>
      <c r="K353" s="128"/>
      <c r="L353" s="128" t="s">
        <v>1106</v>
      </c>
      <c r="M353" s="128"/>
      <c r="N353" s="128"/>
      <c r="O353" s="128" t="s">
        <v>1087</v>
      </c>
      <c r="P353" s="128"/>
      <c r="Q353" s="128"/>
      <c r="R353" s="128" t="s">
        <v>1087</v>
      </c>
      <c r="S353" s="128"/>
      <c r="T353" s="128"/>
      <c r="U353" s="128" t="s">
        <v>1088</v>
      </c>
      <c r="V353" s="128"/>
      <c r="W353" s="128"/>
      <c r="X353" s="128" t="s">
        <v>1089</v>
      </c>
      <c r="Y353" s="27"/>
      <c r="Z353" s="27"/>
    </row>
    <row r="354" customFormat="false" ht="21.4" hidden="false" customHeight="true" outlineLevel="0" collapsed="false">
      <c r="A354" s="27"/>
      <c r="B354" s="129" t="s">
        <v>1208</v>
      </c>
      <c r="C354" s="129"/>
      <c r="D354" s="129"/>
      <c r="E354" s="129"/>
      <c r="F354" s="129"/>
      <c r="G354" s="129"/>
      <c r="H354" s="129"/>
      <c r="I354" s="130"/>
      <c r="J354" s="130"/>
      <c r="K354" s="130"/>
      <c r="L354" s="131" t="n">
        <v>1.2</v>
      </c>
      <c r="M354" s="131"/>
      <c r="N354" s="131"/>
      <c r="O354" s="131"/>
      <c r="P354" s="131"/>
      <c r="Q354" s="131"/>
      <c r="R354" s="131"/>
      <c r="S354" s="131"/>
      <c r="T354" s="131"/>
      <c r="U354" s="139" t="n">
        <v>1.2</v>
      </c>
      <c r="V354" s="139"/>
      <c r="W354" s="139"/>
      <c r="X354" s="29"/>
      <c r="Y354" s="27"/>
      <c r="Z354" s="27"/>
    </row>
    <row r="355" customFormat="false" ht="15.2" hidden="false" customHeight="true" outlineLevel="0" collapsed="false">
      <c r="A355" s="27"/>
      <c r="B355" s="135"/>
      <c r="C355" s="135"/>
      <c r="D355" s="135"/>
      <c r="E355" s="135"/>
      <c r="F355" s="136"/>
      <c r="G355" s="136"/>
      <c r="H355" s="136"/>
      <c r="I355" s="136"/>
      <c r="J355" s="136"/>
      <c r="K355" s="136"/>
      <c r="L355" s="137"/>
      <c r="M355" s="137"/>
      <c r="N355" s="137"/>
      <c r="O355" s="137"/>
      <c r="P355" s="137"/>
      <c r="Q355" s="137"/>
      <c r="R355" s="137"/>
      <c r="S355" s="137"/>
      <c r="T355" s="137"/>
      <c r="U355" s="138" t="n">
        <v>1.2</v>
      </c>
      <c r="V355" s="138"/>
      <c r="W355" s="138"/>
      <c r="X355" s="137" t="n">
        <v>1.2</v>
      </c>
      <c r="Y355" s="27"/>
      <c r="Z355" s="27"/>
    </row>
    <row r="356" customFormat="false" ht="15.4" hidden="false" customHeight="true" outlineLevel="0" collapsed="false">
      <c r="A356" s="27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123" t="s">
        <v>1096</v>
      </c>
      <c r="R356" s="123"/>
      <c r="S356" s="123"/>
      <c r="T356" s="123"/>
      <c r="U356" s="123"/>
      <c r="V356" s="123"/>
      <c r="W356" s="123"/>
      <c r="X356" s="124" t="n">
        <v>1.2</v>
      </c>
      <c r="Y356" s="27"/>
      <c r="Z356" s="27"/>
    </row>
    <row r="357" customFormat="false" ht="22.15" hidden="false" customHeight="true" outlineLevel="0" collapsed="false">
      <c r="A357" s="119" t="s">
        <v>161</v>
      </c>
      <c r="B357" s="119"/>
      <c r="C357" s="125" t="s">
        <v>49</v>
      </c>
      <c r="D357" s="126" t="s">
        <v>163</v>
      </c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  <c r="U357" s="126"/>
      <c r="V357" s="126"/>
      <c r="W357" s="126"/>
      <c r="X357" s="27"/>
      <c r="Y357" s="27"/>
      <c r="Z357" s="27"/>
    </row>
    <row r="358" customFormat="false" ht="15.2" hidden="false" customHeight="true" outlineLevel="0" collapsed="false">
      <c r="A358" s="27"/>
      <c r="B358" s="127" t="s">
        <v>1210</v>
      </c>
      <c r="C358" s="127"/>
      <c r="D358" s="127"/>
      <c r="E358" s="127"/>
      <c r="F358" s="128" t="s">
        <v>1087</v>
      </c>
      <c r="G358" s="128"/>
      <c r="H358" s="128"/>
      <c r="I358" s="128"/>
      <c r="J358" s="128"/>
      <c r="K358" s="128"/>
      <c r="L358" s="128" t="s">
        <v>1106</v>
      </c>
      <c r="M358" s="128"/>
      <c r="N358" s="128"/>
      <c r="O358" s="128" t="s">
        <v>1087</v>
      </c>
      <c r="P358" s="128"/>
      <c r="Q358" s="128"/>
      <c r="R358" s="128" t="s">
        <v>1087</v>
      </c>
      <c r="S358" s="128"/>
      <c r="T358" s="128"/>
      <c r="U358" s="128" t="s">
        <v>1088</v>
      </c>
      <c r="V358" s="128"/>
      <c r="W358" s="128"/>
      <c r="X358" s="128" t="s">
        <v>1089</v>
      </c>
      <c r="Y358" s="27"/>
      <c r="Z358" s="27"/>
    </row>
    <row r="359" customFormat="false" ht="15.2" hidden="false" customHeight="true" outlineLevel="0" collapsed="false">
      <c r="A359" s="27"/>
      <c r="B359" s="129" t="s">
        <v>1110</v>
      </c>
      <c r="C359" s="129"/>
      <c r="D359" s="129"/>
      <c r="E359" s="129"/>
      <c r="F359" s="129"/>
      <c r="G359" s="129"/>
      <c r="H359" s="129"/>
      <c r="I359" s="130"/>
      <c r="J359" s="130"/>
      <c r="K359" s="130"/>
      <c r="L359" s="131" t="n">
        <v>1.54</v>
      </c>
      <c r="M359" s="131"/>
      <c r="N359" s="131"/>
      <c r="O359" s="131"/>
      <c r="P359" s="131"/>
      <c r="Q359" s="131"/>
      <c r="R359" s="131"/>
      <c r="S359" s="131"/>
      <c r="T359" s="131"/>
      <c r="U359" s="131" t="n">
        <v>1.54</v>
      </c>
      <c r="V359" s="131"/>
      <c r="W359" s="131"/>
      <c r="X359" s="29"/>
      <c r="Y359" s="27"/>
      <c r="Z359" s="27"/>
    </row>
    <row r="360" customFormat="false" ht="15.2" hidden="false" customHeight="true" outlineLevel="0" collapsed="false">
      <c r="A360" s="27"/>
      <c r="B360" s="43" t="s">
        <v>1111</v>
      </c>
      <c r="C360" s="43"/>
      <c r="D360" s="43"/>
      <c r="E360" s="43"/>
      <c r="F360" s="43"/>
      <c r="G360" s="43"/>
      <c r="H360" s="43"/>
      <c r="I360" s="132"/>
      <c r="J360" s="132"/>
      <c r="K360" s="132"/>
      <c r="L360" s="133" t="n">
        <v>3.83</v>
      </c>
      <c r="M360" s="133"/>
      <c r="N360" s="133"/>
      <c r="O360" s="133"/>
      <c r="P360" s="133"/>
      <c r="Q360" s="133"/>
      <c r="R360" s="133"/>
      <c r="S360" s="133"/>
      <c r="T360" s="133"/>
      <c r="U360" s="133" t="n">
        <v>3.83</v>
      </c>
      <c r="V360" s="133"/>
      <c r="W360" s="133"/>
      <c r="X360" s="27"/>
      <c r="Y360" s="27"/>
      <c r="Z360" s="27"/>
    </row>
    <row r="361" customFormat="false" ht="15.2" hidden="false" customHeight="true" outlineLevel="0" collapsed="false">
      <c r="A361" s="27"/>
      <c r="B361" s="43" t="s">
        <v>1112</v>
      </c>
      <c r="C361" s="43"/>
      <c r="D361" s="43"/>
      <c r="E361" s="43"/>
      <c r="F361" s="43"/>
      <c r="G361" s="43"/>
      <c r="H361" s="43"/>
      <c r="I361" s="132"/>
      <c r="J361" s="132"/>
      <c r="K361" s="132"/>
      <c r="L361" s="133" t="n">
        <v>3.83</v>
      </c>
      <c r="M361" s="133"/>
      <c r="N361" s="133"/>
      <c r="O361" s="133"/>
      <c r="P361" s="133"/>
      <c r="Q361" s="133"/>
      <c r="R361" s="133"/>
      <c r="S361" s="133"/>
      <c r="T361" s="133"/>
      <c r="U361" s="133" t="n">
        <v>3.83</v>
      </c>
      <c r="V361" s="133"/>
      <c r="W361" s="133"/>
      <c r="X361" s="27"/>
      <c r="Y361" s="27"/>
      <c r="Z361" s="27"/>
    </row>
    <row r="362" customFormat="false" ht="15.2" hidden="false" customHeight="true" outlineLevel="0" collapsed="false">
      <c r="A362" s="27"/>
      <c r="B362" s="43" t="s">
        <v>1114</v>
      </c>
      <c r="C362" s="43"/>
      <c r="D362" s="43"/>
      <c r="E362" s="43"/>
      <c r="F362" s="43"/>
      <c r="G362" s="43"/>
      <c r="H362" s="43"/>
      <c r="I362" s="132"/>
      <c r="J362" s="132"/>
      <c r="K362" s="132"/>
      <c r="L362" s="133" t="n">
        <v>5.61</v>
      </c>
      <c r="M362" s="133"/>
      <c r="N362" s="133"/>
      <c r="O362" s="133"/>
      <c r="P362" s="133"/>
      <c r="Q362" s="133"/>
      <c r="R362" s="133"/>
      <c r="S362" s="133"/>
      <c r="T362" s="133"/>
      <c r="U362" s="134" t="n">
        <v>5.61</v>
      </c>
      <c r="V362" s="134"/>
      <c r="W362" s="134"/>
      <c r="X362" s="27"/>
      <c r="Y362" s="27"/>
      <c r="Z362" s="27"/>
    </row>
    <row r="363" customFormat="false" ht="15.2" hidden="false" customHeight="true" outlineLevel="0" collapsed="false">
      <c r="A363" s="27"/>
      <c r="B363" s="140"/>
      <c r="C363" s="140"/>
      <c r="D363" s="140"/>
      <c r="E363" s="140"/>
      <c r="F363" s="141"/>
      <c r="G363" s="141"/>
      <c r="H363" s="141"/>
      <c r="I363" s="141"/>
      <c r="J363" s="141"/>
      <c r="K363" s="141"/>
      <c r="L363" s="142"/>
      <c r="M363" s="142"/>
      <c r="N363" s="142"/>
      <c r="O363" s="142"/>
      <c r="P363" s="142"/>
      <c r="Q363" s="142"/>
      <c r="R363" s="142"/>
      <c r="S363" s="142"/>
      <c r="T363" s="142"/>
      <c r="U363" s="143" t="n">
        <v>14.81</v>
      </c>
      <c r="V363" s="143"/>
      <c r="W363" s="143"/>
      <c r="X363" s="144" t="n">
        <v>14.81</v>
      </c>
      <c r="Y363" s="27"/>
      <c r="Z363" s="27"/>
    </row>
    <row r="364" customFormat="false" ht="15.2" hidden="false" customHeight="true" outlineLevel="0" collapsed="false">
      <c r="A364" s="27"/>
      <c r="B364" s="127" t="s">
        <v>1211</v>
      </c>
      <c r="C364" s="127"/>
      <c r="D364" s="127"/>
      <c r="E364" s="127"/>
      <c r="F364" s="128" t="s">
        <v>1087</v>
      </c>
      <c r="G364" s="128"/>
      <c r="H364" s="128"/>
      <c r="I364" s="128"/>
      <c r="J364" s="128"/>
      <c r="K364" s="128"/>
      <c r="L364" s="128" t="s">
        <v>1106</v>
      </c>
      <c r="M364" s="128"/>
      <c r="N364" s="128"/>
      <c r="O364" s="128" t="s">
        <v>1087</v>
      </c>
      <c r="P364" s="128"/>
      <c r="Q364" s="128"/>
      <c r="R364" s="128" t="s">
        <v>1087</v>
      </c>
      <c r="S364" s="128"/>
      <c r="T364" s="128"/>
      <c r="U364" s="128" t="s">
        <v>1088</v>
      </c>
      <c r="V364" s="128"/>
      <c r="W364" s="128"/>
      <c r="X364" s="128" t="s">
        <v>1089</v>
      </c>
      <c r="Y364" s="27"/>
      <c r="Z364" s="27"/>
    </row>
    <row r="365" customFormat="false" ht="27" hidden="false" customHeight="true" outlineLevel="0" collapsed="false">
      <c r="A365" s="27"/>
      <c r="B365" s="129" t="s">
        <v>1163</v>
      </c>
      <c r="C365" s="129"/>
      <c r="D365" s="129"/>
      <c r="E365" s="129"/>
      <c r="F365" s="129"/>
      <c r="G365" s="129"/>
      <c r="H365" s="129"/>
      <c r="I365" s="130"/>
      <c r="J365" s="130"/>
      <c r="K365" s="130"/>
      <c r="L365" s="131" t="n">
        <v>23.34</v>
      </c>
      <c r="M365" s="131"/>
      <c r="N365" s="131"/>
      <c r="O365" s="131"/>
      <c r="P365" s="131"/>
      <c r="Q365" s="131"/>
      <c r="R365" s="131"/>
      <c r="S365" s="131"/>
      <c r="T365" s="131"/>
      <c r="U365" s="139" t="n">
        <v>23.34</v>
      </c>
      <c r="V365" s="139"/>
      <c r="W365" s="139"/>
      <c r="X365" s="29"/>
      <c r="Y365" s="27"/>
      <c r="Z365" s="27"/>
    </row>
    <row r="366" customFormat="false" ht="15.2" hidden="false" customHeight="true" outlineLevel="0" collapsed="false">
      <c r="A366" s="27"/>
      <c r="B366" s="140"/>
      <c r="C366" s="140"/>
      <c r="D366" s="140"/>
      <c r="E366" s="140"/>
      <c r="F366" s="141"/>
      <c r="G366" s="141"/>
      <c r="H366" s="141"/>
      <c r="I366" s="141"/>
      <c r="J366" s="141"/>
      <c r="K366" s="141"/>
      <c r="L366" s="142"/>
      <c r="M366" s="142"/>
      <c r="N366" s="142"/>
      <c r="O366" s="142"/>
      <c r="P366" s="142"/>
      <c r="Q366" s="142"/>
      <c r="R366" s="142"/>
      <c r="S366" s="142"/>
      <c r="T366" s="142"/>
      <c r="U366" s="138" t="n">
        <v>23.34</v>
      </c>
      <c r="V366" s="138"/>
      <c r="W366" s="138"/>
      <c r="X366" s="144" t="n">
        <v>23.34</v>
      </c>
      <c r="Y366" s="27"/>
      <c r="Z366" s="27"/>
    </row>
    <row r="367" customFormat="false" ht="15.2" hidden="false" customHeight="true" outlineLevel="0" collapsed="false">
      <c r="A367" s="27"/>
      <c r="B367" s="135"/>
      <c r="C367" s="135"/>
      <c r="D367" s="135"/>
      <c r="E367" s="135"/>
      <c r="F367" s="136"/>
      <c r="G367" s="136"/>
      <c r="H367" s="136"/>
      <c r="I367" s="136"/>
      <c r="J367" s="136"/>
      <c r="K367" s="136"/>
      <c r="L367" s="137"/>
      <c r="M367" s="137"/>
      <c r="N367" s="137"/>
      <c r="O367" s="137"/>
      <c r="P367" s="137"/>
      <c r="Q367" s="137"/>
      <c r="R367" s="137"/>
      <c r="S367" s="137"/>
      <c r="T367" s="137"/>
      <c r="U367" s="138" t="n">
        <v>38.15</v>
      </c>
      <c r="V367" s="138"/>
      <c r="W367" s="138"/>
      <c r="X367" s="137" t="n">
        <v>38.15</v>
      </c>
      <c r="Y367" s="27"/>
      <c r="Z367" s="27"/>
    </row>
    <row r="368" customFormat="false" ht="15.4" hidden="false" customHeight="true" outlineLevel="0" collapsed="false">
      <c r="A368" s="27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123" t="s">
        <v>1096</v>
      </c>
      <c r="R368" s="123"/>
      <c r="S368" s="123"/>
      <c r="T368" s="123"/>
      <c r="U368" s="123"/>
      <c r="V368" s="123"/>
      <c r="W368" s="123"/>
      <c r="X368" s="124" t="n">
        <v>38.15</v>
      </c>
      <c r="Y368" s="27"/>
      <c r="Z368" s="27"/>
    </row>
    <row r="369" customFormat="false" ht="22.15" hidden="false" customHeight="true" outlineLevel="0" collapsed="false">
      <c r="A369" s="119" t="s">
        <v>164</v>
      </c>
      <c r="B369" s="119"/>
      <c r="C369" s="125" t="s">
        <v>49</v>
      </c>
      <c r="D369" s="126" t="s">
        <v>166</v>
      </c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27"/>
      <c r="Y369" s="27"/>
      <c r="Z369" s="27"/>
    </row>
    <row r="370" customFormat="false" ht="15.2" hidden="false" customHeight="true" outlineLevel="0" collapsed="false">
      <c r="A370" s="27"/>
      <c r="B370" s="127" t="s">
        <v>1212</v>
      </c>
      <c r="C370" s="127"/>
      <c r="D370" s="127"/>
      <c r="E370" s="127"/>
      <c r="F370" s="128" t="s">
        <v>1087</v>
      </c>
      <c r="G370" s="128"/>
      <c r="H370" s="128"/>
      <c r="I370" s="128"/>
      <c r="J370" s="128"/>
      <c r="K370" s="128"/>
      <c r="L370" s="128" t="s">
        <v>1106</v>
      </c>
      <c r="M370" s="128"/>
      <c r="N370" s="128"/>
      <c r="O370" s="128" t="s">
        <v>1087</v>
      </c>
      <c r="P370" s="128"/>
      <c r="Q370" s="128"/>
      <c r="R370" s="128" t="s">
        <v>1087</v>
      </c>
      <c r="S370" s="128"/>
      <c r="T370" s="128"/>
      <c r="U370" s="128" t="s">
        <v>1088</v>
      </c>
      <c r="V370" s="128"/>
      <c r="W370" s="128"/>
      <c r="X370" s="128" t="s">
        <v>1089</v>
      </c>
      <c r="Y370" s="27"/>
      <c r="Z370" s="27"/>
    </row>
    <row r="371" customFormat="false" ht="15.2" hidden="false" customHeight="true" outlineLevel="0" collapsed="false">
      <c r="A371" s="27"/>
      <c r="B371" s="129" t="s">
        <v>1107</v>
      </c>
      <c r="C371" s="129"/>
      <c r="D371" s="129"/>
      <c r="E371" s="129"/>
      <c r="F371" s="129"/>
      <c r="G371" s="129"/>
      <c r="H371" s="129"/>
      <c r="I371" s="130"/>
      <c r="J371" s="130"/>
      <c r="K371" s="130"/>
      <c r="L371" s="131" t="n">
        <v>52.27</v>
      </c>
      <c r="M371" s="131"/>
      <c r="N371" s="131"/>
      <c r="O371" s="131"/>
      <c r="P371" s="131"/>
      <c r="Q371" s="131"/>
      <c r="R371" s="131"/>
      <c r="S371" s="131"/>
      <c r="T371" s="131"/>
      <c r="U371" s="131" t="n">
        <v>52.27</v>
      </c>
      <c r="V371" s="131"/>
      <c r="W371" s="131"/>
      <c r="X371" s="29"/>
      <c r="Y371" s="27"/>
      <c r="Z371" s="27"/>
    </row>
    <row r="372" customFormat="false" ht="15.2" hidden="false" customHeight="true" outlineLevel="0" collapsed="false">
      <c r="A372" s="27"/>
      <c r="B372" s="43" t="s">
        <v>1108</v>
      </c>
      <c r="C372" s="43"/>
      <c r="D372" s="43"/>
      <c r="E372" s="43"/>
      <c r="F372" s="43"/>
      <c r="G372" s="43"/>
      <c r="H372" s="43"/>
      <c r="I372" s="132"/>
      <c r="J372" s="132"/>
      <c r="K372" s="132"/>
      <c r="L372" s="133" t="n">
        <v>8.73</v>
      </c>
      <c r="M372" s="133"/>
      <c r="N372" s="133"/>
      <c r="O372" s="133"/>
      <c r="P372" s="133"/>
      <c r="Q372" s="133"/>
      <c r="R372" s="133"/>
      <c r="S372" s="133"/>
      <c r="T372" s="133"/>
      <c r="U372" s="133" t="n">
        <v>8.73</v>
      </c>
      <c r="V372" s="133"/>
      <c r="W372" s="133"/>
      <c r="X372" s="27"/>
      <c r="Y372" s="27"/>
      <c r="Z372" s="27"/>
    </row>
    <row r="373" customFormat="false" ht="15.2" hidden="false" customHeight="true" outlineLevel="0" collapsed="false">
      <c r="A373" s="27"/>
      <c r="B373" s="43" t="s">
        <v>1109</v>
      </c>
      <c r="C373" s="43"/>
      <c r="D373" s="43"/>
      <c r="E373" s="43"/>
      <c r="F373" s="43"/>
      <c r="G373" s="43"/>
      <c r="H373" s="43"/>
      <c r="I373" s="132"/>
      <c r="J373" s="132"/>
      <c r="K373" s="132"/>
      <c r="L373" s="133" t="n">
        <v>18.64</v>
      </c>
      <c r="M373" s="133"/>
      <c r="N373" s="133"/>
      <c r="O373" s="133"/>
      <c r="P373" s="133"/>
      <c r="Q373" s="133"/>
      <c r="R373" s="133"/>
      <c r="S373" s="133"/>
      <c r="T373" s="133"/>
      <c r="U373" s="133" t="n">
        <v>18.64</v>
      </c>
      <c r="V373" s="133"/>
      <c r="W373" s="133"/>
      <c r="X373" s="27"/>
      <c r="Y373" s="27"/>
      <c r="Z373" s="27"/>
    </row>
    <row r="374" customFormat="false" ht="15.2" hidden="false" customHeight="true" outlineLevel="0" collapsed="false">
      <c r="A374" s="27"/>
      <c r="B374" s="43" t="s">
        <v>1113</v>
      </c>
      <c r="C374" s="43"/>
      <c r="D374" s="43"/>
      <c r="E374" s="43"/>
      <c r="F374" s="43"/>
      <c r="G374" s="43"/>
      <c r="H374" s="43"/>
      <c r="I374" s="132"/>
      <c r="J374" s="132"/>
      <c r="K374" s="132"/>
      <c r="L374" s="133" t="n">
        <v>25.48</v>
      </c>
      <c r="M374" s="133"/>
      <c r="N374" s="133"/>
      <c r="O374" s="133"/>
      <c r="P374" s="133"/>
      <c r="Q374" s="133"/>
      <c r="R374" s="133"/>
      <c r="S374" s="133"/>
      <c r="T374" s="133"/>
      <c r="U374" s="133" t="n">
        <v>25.48</v>
      </c>
      <c r="V374" s="133"/>
      <c r="W374" s="133"/>
      <c r="X374" s="27"/>
      <c r="Y374" s="27"/>
      <c r="Z374" s="27"/>
    </row>
    <row r="375" customFormat="false" ht="15.2" hidden="false" customHeight="true" outlineLevel="0" collapsed="false">
      <c r="A375" s="27"/>
      <c r="B375" s="43" t="s">
        <v>1115</v>
      </c>
      <c r="C375" s="43"/>
      <c r="D375" s="43"/>
      <c r="E375" s="43"/>
      <c r="F375" s="43"/>
      <c r="G375" s="43"/>
      <c r="H375" s="43"/>
      <c r="I375" s="132"/>
      <c r="J375" s="132"/>
      <c r="K375" s="132"/>
      <c r="L375" s="133" t="n">
        <v>9.45</v>
      </c>
      <c r="M375" s="133"/>
      <c r="N375" s="133"/>
      <c r="O375" s="133"/>
      <c r="P375" s="133"/>
      <c r="Q375" s="133"/>
      <c r="R375" s="133"/>
      <c r="S375" s="133"/>
      <c r="T375" s="133"/>
      <c r="U375" s="134" t="n">
        <v>9.45</v>
      </c>
      <c r="V375" s="134"/>
      <c r="W375" s="134"/>
      <c r="X375" s="27"/>
      <c r="Y375" s="27"/>
      <c r="Z375" s="27"/>
    </row>
    <row r="376" customFormat="false" ht="15.2" hidden="false" customHeight="true" outlineLevel="0" collapsed="false">
      <c r="A376" s="27"/>
      <c r="B376" s="135"/>
      <c r="C376" s="135"/>
      <c r="D376" s="135"/>
      <c r="E376" s="135"/>
      <c r="F376" s="136"/>
      <c r="G376" s="136"/>
      <c r="H376" s="136"/>
      <c r="I376" s="136"/>
      <c r="J376" s="136"/>
      <c r="K376" s="136"/>
      <c r="L376" s="137"/>
      <c r="M376" s="137"/>
      <c r="N376" s="137"/>
      <c r="O376" s="137"/>
      <c r="P376" s="137"/>
      <c r="Q376" s="137"/>
      <c r="R376" s="137"/>
      <c r="S376" s="137"/>
      <c r="T376" s="137"/>
      <c r="U376" s="138" t="n">
        <v>114.57</v>
      </c>
      <c r="V376" s="138"/>
      <c r="W376" s="138"/>
      <c r="X376" s="137" t="n">
        <v>114.57</v>
      </c>
      <c r="Y376" s="27"/>
      <c r="Z376" s="27"/>
    </row>
    <row r="377" customFormat="false" ht="15.4" hidden="false" customHeight="true" outlineLevel="0" collapsed="false">
      <c r="A377" s="27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123" t="s">
        <v>1096</v>
      </c>
      <c r="R377" s="123"/>
      <c r="S377" s="123"/>
      <c r="T377" s="123"/>
      <c r="U377" s="123"/>
      <c r="V377" s="123"/>
      <c r="W377" s="123"/>
      <c r="X377" s="124" t="n">
        <v>114.57</v>
      </c>
      <c r="Y377" s="27"/>
      <c r="Z377" s="27"/>
    </row>
    <row r="378" customFormat="false" ht="15.4" hidden="false" customHeight="true" outlineLevel="0" collapsed="false">
      <c r="A378" s="119" t="s">
        <v>167</v>
      </c>
      <c r="B378" s="119"/>
      <c r="C378" s="125" t="s">
        <v>72</v>
      </c>
      <c r="D378" s="126" t="s">
        <v>168</v>
      </c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  <c r="U378" s="126"/>
      <c r="V378" s="126"/>
      <c r="W378" s="126"/>
      <c r="X378" s="27"/>
      <c r="Y378" s="27"/>
      <c r="Z378" s="27"/>
    </row>
    <row r="379" customFormat="false" ht="15.2" hidden="false" customHeight="true" outlineLevel="0" collapsed="false">
      <c r="A379" s="27"/>
      <c r="B379" s="127"/>
      <c r="C379" s="127"/>
      <c r="D379" s="127"/>
      <c r="E379" s="127"/>
      <c r="F379" s="128" t="s">
        <v>1213</v>
      </c>
      <c r="G379" s="128"/>
      <c r="H379" s="128"/>
      <c r="I379" s="128"/>
      <c r="J379" s="128"/>
      <c r="K379" s="128"/>
      <c r="L379" s="128" t="s">
        <v>1140</v>
      </c>
      <c r="M379" s="128"/>
      <c r="N379" s="128"/>
      <c r="O379" s="128" t="s">
        <v>1087</v>
      </c>
      <c r="P379" s="128"/>
      <c r="Q379" s="128"/>
      <c r="R379" s="128" t="s">
        <v>1087</v>
      </c>
      <c r="S379" s="128"/>
      <c r="T379" s="128"/>
      <c r="U379" s="128" t="s">
        <v>1088</v>
      </c>
      <c r="V379" s="128"/>
      <c r="W379" s="128"/>
      <c r="X379" s="128" t="s">
        <v>1089</v>
      </c>
      <c r="Y379" s="27"/>
      <c r="Z379" s="27"/>
    </row>
    <row r="380" customFormat="false" ht="15.2" hidden="false" customHeight="true" outlineLevel="0" collapsed="false">
      <c r="A380" s="27"/>
      <c r="B380" s="129" t="s">
        <v>1141</v>
      </c>
      <c r="C380" s="129"/>
      <c r="D380" s="129"/>
      <c r="E380" s="129"/>
      <c r="F380" s="129"/>
      <c r="G380" s="129"/>
      <c r="H380" s="129"/>
      <c r="I380" s="130" t="n">
        <v>29.9</v>
      </c>
      <c r="J380" s="130"/>
      <c r="K380" s="130"/>
      <c r="L380" s="131" t="n">
        <v>2</v>
      </c>
      <c r="M380" s="131"/>
      <c r="N380" s="131"/>
      <c r="O380" s="131"/>
      <c r="P380" s="131"/>
      <c r="Q380" s="131"/>
      <c r="R380" s="131"/>
      <c r="S380" s="131"/>
      <c r="T380" s="131"/>
      <c r="U380" s="131" t="n">
        <v>27.9</v>
      </c>
      <c r="V380" s="131"/>
      <c r="W380" s="131"/>
      <c r="X380" s="29"/>
      <c r="Y380" s="27"/>
      <c r="Z380" s="27"/>
    </row>
    <row r="381" customFormat="false" ht="15.2" hidden="false" customHeight="true" outlineLevel="0" collapsed="false">
      <c r="A381" s="27"/>
      <c r="B381" s="43" t="s">
        <v>1142</v>
      </c>
      <c r="C381" s="43"/>
      <c r="D381" s="43"/>
      <c r="E381" s="43"/>
      <c r="F381" s="43"/>
      <c r="G381" s="43"/>
      <c r="H381" s="43"/>
      <c r="I381" s="132" t="n">
        <v>17</v>
      </c>
      <c r="J381" s="132"/>
      <c r="K381" s="132"/>
      <c r="L381" s="133" t="n">
        <v>4.2</v>
      </c>
      <c r="M381" s="133"/>
      <c r="N381" s="133"/>
      <c r="O381" s="133"/>
      <c r="P381" s="133"/>
      <c r="Q381" s="133"/>
      <c r="R381" s="133"/>
      <c r="S381" s="133"/>
      <c r="T381" s="133"/>
      <c r="U381" s="133" t="n">
        <v>12.8</v>
      </c>
      <c r="V381" s="133"/>
      <c r="W381" s="133"/>
      <c r="X381" s="27"/>
      <c r="Y381" s="27"/>
      <c r="Z381" s="27"/>
    </row>
    <row r="382" customFormat="false" ht="15.2" hidden="false" customHeight="true" outlineLevel="0" collapsed="false">
      <c r="A382" s="27"/>
      <c r="B382" s="43" t="s">
        <v>1143</v>
      </c>
      <c r="C382" s="43"/>
      <c r="D382" s="43"/>
      <c r="E382" s="43"/>
      <c r="F382" s="43"/>
      <c r="G382" s="43"/>
      <c r="H382" s="43"/>
      <c r="I382" s="132" t="n">
        <v>18.2</v>
      </c>
      <c r="J382" s="132"/>
      <c r="K382" s="132"/>
      <c r="L382" s="133" t="n">
        <v>1.5</v>
      </c>
      <c r="M382" s="133"/>
      <c r="N382" s="133"/>
      <c r="O382" s="133"/>
      <c r="P382" s="133"/>
      <c r="Q382" s="133"/>
      <c r="R382" s="133"/>
      <c r="S382" s="133"/>
      <c r="T382" s="133"/>
      <c r="U382" s="133" t="n">
        <v>16.7</v>
      </c>
      <c r="V382" s="133"/>
      <c r="W382" s="133"/>
      <c r="X382" s="27"/>
      <c r="Y382" s="27"/>
      <c r="Z382" s="27"/>
    </row>
    <row r="383" customFormat="false" ht="15.2" hidden="false" customHeight="true" outlineLevel="0" collapsed="false">
      <c r="A383" s="27"/>
      <c r="B383" s="43" t="s">
        <v>1146</v>
      </c>
      <c r="C383" s="43"/>
      <c r="D383" s="43"/>
      <c r="E383" s="43"/>
      <c r="F383" s="43"/>
      <c r="G383" s="43"/>
      <c r="H383" s="43"/>
      <c r="I383" s="132" t="n">
        <v>20.2</v>
      </c>
      <c r="J383" s="132"/>
      <c r="K383" s="132"/>
      <c r="L383" s="133" t="n">
        <v>0.8</v>
      </c>
      <c r="M383" s="133"/>
      <c r="N383" s="133"/>
      <c r="O383" s="133"/>
      <c r="P383" s="133"/>
      <c r="Q383" s="133"/>
      <c r="R383" s="133"/>
      <c r="S383" s="133"/>
      <c r="T383" s="133"/>
      <c r="U383" s="133" t="n">
        <v>19.4</v>
      </c>
      <c r="V383" s="133"/>
      <c r="W383" s="133"/>
      <c r="X383" s="27"/>
      <c r="Y383" s="27"/>
      <c r="Z383" s="27"/>
    </row>
    <row r="384" customFormat="false" ht="15.2" hidden="false" customHeight="true" outlineLevel="0" collapsed="false">
      <c r="A384" s="27"/>
      <c r="B384" s="43" t="s">
        <v>1147</v>
      </c>
      <c r="C384" s="43"/>
      <c r="D384" s="43"/>
      <c r="E384" s="43"/>
      <c r="F384" s="43"/>
      <c r="G384" s="43"/>
      <c r="H384" s="43"/>
      <c r="I384" s="132" t="n">
        <v>12.3</v>
      </c>
      <c r="J384" s="132"/>
      <c r="K384" s="132"/>
      <c r="L384" s="133" t="n">
        <v>0.8</v>
      </c>
      <c r="M384" s="133"/>
      <c r="N384" s="133"/>
      <c r="O384" s="133"/>
      <c r="P384" s="133"/>
      <c r="Q384" s="133"/>
      <c r="R384" s="133"/>
      <c r="S384" s="133"/>
      <c r="T384" s="133"/>
      <c r="U384" s="134" t="n">
        <v>11.5</v>
      </c>
      <c r="V384" s="134"/>
      <c r="W384" s="134"/>
      <c r="X384" s="27"/>
      <c r="Y384" s="27"/>
      <c r="Z384" s="27"/>
    </row>
    <row r="385" customFormat="false" ht="15.2" hidden="false" customHeight="true" outlineLevel="0" collapsed="false">
      <c r="A385" s="27"/>
      <c r="B385" s="135"/>
      <c r="C385" s="135"/>
      <c r="D385" s="135"/>
      <c r="E385" s="135"/>
      <c r="F385" s="136"/>
      <c r="G385" s="136"/>
      <c r="H385" s="136"/>
      <c r="I385" s="136"/>
      <c r="J385" s="136"/>
      <c r="K385" s="136"/>
      <c r="L385" s="137"/>
      <c r="M385" s="137"/>
      <c r="N385" s="137"/>
      <c r="O385" s="137"/>
      <c r="P385" s="137"/>
      <c r="Q385" s="137"/>
      <c r="R385" s="137"/>
      <c r="S385" s="137"/>
      <c r="T385" s="137"/>
      <c r="U385" s="138" t="n">
        <v>88.3</v>
      </c>
      <c r="V385" s="138"/>
      <c r="W385" s="138"/>
      <c r="X385" s="137" t="n">
        <v>88.3</v>
      </c>
      <c r="Y385" s="27"/>
      <c r="Z385" s="27"/>
    </row>
    <row r="386" customFormat="false" ht="15.4" hidden="false" customHeight="true" outlineLevel="0" collapsed="false">
      <c r="A386" s="27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123" t="s">
        <v>1124</v>
      </c>
      <c r="R386" s="123"/>
      <c r="S386" s="123"/>
      <c r="T386" s="123"/>
      <c r="U386" s="123"/>
      <c r="V386" s="123"/>
      <c r="W386" s="123"/>
      <c r="X386" s="124" t="n">
        <v>88.3</v>
      </c>
      <c r="Y386" s="27"/>
      <c r="Z386" s="27"/>
    </row>
    <row r="387" customFormat="false" ht="15.4" hidden="false" customHeight="true" outlineLevel="0" collapsed="false">
      <c r="A387" s="119" t="s">
        <v>169</v>
      </c>
      <c r="B387" s="119"/>
      <c r="C387" s="125" t="s">
        <v>72</v>
      </c>
      <c r="D387" s="126" t="s">
        <v>170</v>
      </c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  <c r="U387" s="126"/>
      <c r="V387" s="126"/>
      <c r="W387" s="126"/>
      <c r="X387" s="27"/>
      <c r="Y387" s="27"/>
      <c r="Z387" s="27"/>
    </row>
    <row r="388" customFormat="false" ht="15.2" hidden="false" customHeight="true" outlineLevel="0" collapsed="false">
      <c r="A388" s="27"/>
      <c r="B388" s="127"/>
      <c r="C388" s="127"/>
      <c r="D388" s="127"/>
      <c r="E388" s="127"/>
      <c r="F388" s="128" t="s">
        <v>1087</v>
      </c>
      <c r="G388" s="128"/>
      <c r="H388" s="128"/>
      <c r="I388" s="128"/>
      <c r="J388" s="128"/>
      <c r="K388" s="128"/>
      <c r="L388" s="128" t="s">
        <v>1097</v>
      </c>
      <c r="M388" s="128"/>
      <c r="N388" s="128"/>
      <c r="O388" s="128" t="s">
        <v>1087</v>
      </c>
      <c r="P388" s="128"/>
      <c r="Q388" s="128"/>
      <c r="R388" s="128" t="s">
        <v>1087</v>
      </c>
      <c r="S388" s="128"/>
      <c r="T388" s="128"/>
      <c r="U388" s="128" t="s">
        <v>1088</v>
      </c>
      <c r="V388" s="128"/>
      <c r="W388" s="128"/>
      <c r="X388" s="128" t="s">
        <v>1089</v>
      </c>
      <c r="Y388" s="27"/>
      <c r="Z388" s="27"/>
    </row>
    <row r="389" customFormat="false" ht="15.2" hidden="false" customHeight="true" outlineLevel="0" collapsed="false">
      <c r="A389" s="27"/>
      <c r="B389" s="129" t="s">
        <v>1107</v>
      </c>
      <c r="C389" s="129"/>
      <c r="D389" s="129"/>
      <c r="E389" s="129"/>
      <c r="F389" s="129"/>
      <c r="G389" s="129"/>
      <c r="H389" s="129"/>
      <c r="I389" s="130"/>
      <c r="J389" s="130"/>
      <c r="K389" s="130"/>
      <c r="L389" s="131" t="n">
        <v>2</v>
      </c>
      <c r="M389" s="131"/>
      <c r="N389" s="131"/>
      <c r="O389" s="131"/>
      <c r="P389" s="131"/>
      <c r="Q389" s="131"/>
      <c r="R389" s="131"/>
      <c r="S389" s="131"/>
      <c r="T389" s="131"/>
      <c r="U389" s="131" t="n">
        <v>2</v>
      </c>
      <c r="V389" s="131"/>
      <c r="W389" s="131"/>
      <c r="X389" s="29"/>
      <c r="Y389" s="27"/>
      <c r="Z389" s="27"/>
    </row>
    <row r="390" customFormat="false" ht="15.2" hidden="false" customHeight="true" outlineLevel="0" collapsed="false">
      <c r="A390" s="27"/>
      <c r="B390" s="43" t="s">
        <v>1108</v>
      </c>
      <c r="C390" s="43"/>
      <c r="D390" s="43"/>
      <c r="E390" s="43"/>
      <c r="F390" s="43"/>
      <c r="G390" s="43"/>
      <c r="H390" s="43"/>
      <c r="I390" s="132"/>
      <c r="J390" s="132"/>
      <c r="K390" s="132"/>
      <c r="L390" s="133" t="n">
        <v>1</v>
      </c>
      <c r="M390" s="133"/>
      <c r="N390" s="133"/>
      <c r="O390" s="133"/>
      <c r="P390" s="133"/>
      <c r="Q390" s="133"/>
      <c r="R390" s="133"/>
      <c r="S390" s="133"/>
      <c r="T390" s="133"/>
      <c r="U390" s="133" t="n">
        <v>1</v>
      </c>
      <c r="V390" s="133"/>
      <c r="W390" s="133"/>
      <c r="X390" s="27"/>
      <c r="Y390" s="27"/>
      <c r="Z390" s="27"/>
    </row>
    <row r="391" customFormat="false" ht="15.2" hidden="false" customHeight="true" outlineLevel="0" collapsed="false">
      <c r="A391" s="27"/>
      <c r="B391" s="43" t="s">
        <v>1109</v>
      </c>
      <c r="C391" s="43"/>
      <c r="D391" s="43"/>
      <c r="E391" s="43"/>
      <c r="F391" s="43"/>
      <c r="G391" s="43"/>
      <c r="H391" s="43"/>
      <c r="I391" s="132"/>
      <c r="J391" s="132"/>
      <c r="K391" s="132"/>
      <c r="L391" s="133" t="n">
        <v>0.8</v>
      </c>
      <c r="M391" s="133"/>
      <c r="N391" s="133"/>
      <c r="O391" s="133"/>
      <c r="P391" s="133"/>
      <c r="Q391" s="133"/>
      <c r="R391" s="133"/>
      <c r="S391" s="133"/>
      <c r="T391" s="133"/>
      <c r="U391" s="133" t="n">
        <v>0.8</v>
      </c>
      <c r="V391" s="133"/>
      <c r="W391" s="133"/>
      <c r="X391" s="27"/>
      <c r="Y391" s="27"/>
      <c r="Z391" s="27"/>
    </row>
    <row r="392" customFormat="false" ht="15.2" hidden="false" customHeight="true" outlineLevel="0" collapsed="false">
      <c r="A392" s="27"/>
      <c r="B392" s="43" t="s">
        <v>1214</v>
      </c>
      <c r="C392" s="43"/>
      <c r="D392" s="43"/>
      <c r="E392" s="43"/>
      <c r="F392" s="43"/>
      <c r="G392" s="43"/>
      <c r="H392" s="43"/>
      <c r="I392" s="132"/>
      <c r="J392" s="132"/>
      <c r="K392" s="132"/>
      <c r="L392" s="133" t="n">
        <v>0.7</v>
      </c>
      <c r="M392" s="133"/>
      <c r="N392" s="133"/>
      <c r="O392" s="133"/>
      <c r="P392" s="133"/>
      <c r="Q392" s="133"/>
      <c r="R392" s="133"/>
      <c r="S392" s="133"/>
      <c r="T392" s="133"/>
      <c r="U392" s="133" t="n">
        <v>0.7</v>
      </c>
      <c r="V392" s="133"/>
      <c r="W392" s="133"/>
      <c r="X392" s="27"/>
      <c r="Y392" s="27"/>
      <c r="Z392" s="27"/>
    </row>
    <row r="393" customFormat="false" ht="15.2" hidden="false" customHeight="true" outlineLevel="0" collapsed="false">
      <c r="A393" s="27"/>
      <c r="B393" s="43" t="s">
        <v>1215</v>
      </c>
      <c r="C393" s="43"/>
      <c r="D393" s="43"/>
      <c r="E393" s="43"/>
      <c r="F393" s="43"/>
      <c r="G393" s="43"/>
      <c r="H393" s="43"/>
      <c r="I393" s="132"/>
      <c r="J393" s="132"/>
      <c r="K393" s="132"/>
      <c r="L393" s="133" t="n">
        <v>0.7</v>
      </c>
      <c r="M393" s="133"/>
      <c r="N393" s="133"/>
      <c r="O393" s="133"/>
      <c r="P393" s="133"/>
      <c r="Q393" s="133"/>
      <c r="R393" s="133"/>
      <c r="S393" s="133"/>
      <c r="T393" s="133"/>
      <c r="U393" s="133" t="n">
        <v>0.7</v>
      </c>
      <c r="V393" s="133"/>
      <c r="W393" s="133"/>
      <c r="X393" s="27"/>
      <c r="Y393" s="27"/>
      <c r="Z393" s="27"/>
    </row>
    <row r="394" customFormat="false" ht="15.2" hidden="false" customHeight="true" outlineLevel="0" collapsed="false">
      <c r="A394" s="27"/>
      <c r="B394" s="43" t="s">
        <v>1216</v>
      </c>
      <c r="C394" s="43"/>
      <c r="D394" s="43"/>
      <c r="E394" s="43"/>
      <c r="F394" s="43"/>
      <c r="G394" s="43"/>
      <c r="H394" s="43"/>
      <c r="I394" s="132"/>
      <c r="J394" s="132"/>
      <c r="K394" s="132"/>
      <c r="L394" s="133" t="n">
        <v>0.7</v>
      </c>
      <c r="M394" s="133"/>
      <c r="N394" s="133"/>
      <c r="O394" s="133"/>
      <c r="P394" s="133"/>
      <c r="Q394" s="133"/>
      <c r="R394" s="133"/>
      <c r="S394" s="133"/>
      <c r="T394" s="133"/>
      <c r="U394" s="133" t="n">
        <v>0.7</v>
      </c>
      <c r="V394" s="133"/>
      <c r="W394" s="133"/>
      <c r="X394" s="27"/>
      <c r="Y394" s="27"/>
      <c r="Z394" s="27"/>
    </row>
    <row r="395" customFormat="false" ht="15.2" hidden="false" customHeight="true" outlineLevel="0" collapsed="false">
      <c r="A395" s="27"/>
      <c r="B395" s="43" t="s">
        <v>1113</v>
      </c>
      <c r="C395" s="43"/>
      <c r="D395" s="43"/>
      <c r="E395" s="43"/>
      <c r="F395" s="43"/>
      <c r="G395" s="43"/>
      <c r="H395" s="43"/>
      <c r="I395" s="132"/>
      <c r="J395" s="132"/>
      <c r="K395" s="132"/>
      <c r="L395" s="133" t="n">
        <v>0.8</v>
      </c>
      <c r="M395" s="133"/>
      <c r="N395" s="133"/>
      <c r="O395" s="133"/>
      <c r="P395" s="133"/>
      <c r="Q395" s="133"/>
      <c r="R395" s="133"/>
      <c r="S395" s="133"/>
      <c r="T395" s="133"/>
      <c r="U395" s="133" t="n">
        <v>0.8</v>
      </c>
      <c r="V395" s="133"/>
      <c r="W395" s="133"/>
      <c r="X395" s="27"/>
      <c r="Y395" s="27"/>
      <c r="Z395" s="27"/>
    </row>
    <row r="396" customFormat="false" ht="15.2" hidden="false" customHeight="true" outlineLevel="0" collapsed="false">
      <c r="A396" s="27"/>
      <c r="B396" s="43" t="s">
        <v>1114</v>
      </c>
      <c r="C396" s="43"/>
      <c r="D396" s="43"/>
      <c r="E396" s="43"/>
      <c r="F396" s="43"/>
      <c r="G396" s="43"/>
      <c r="H396" s="43"/>
      <c r="I396" s="132"/>
      <c r="J396" s="132"/>
      <c r="K396" s="132"/>
      <c r="L396" s="133" t="n">
        <v>0.8</v>
      </c>
      <c r="M396" s="133"/>
      <c r="N396" s="133"/>
      <c r="O396" s="133"/>
      <c r="P396" s="133"/>
      <c r="Q396" s="133"/>
      <c r="R396" s="133"/>
      <c r="S396" s="133"/>
      <c r="T396" s="133"/>
      <c r="U396" s="133" t="n">
        <v>0.8</v>
      </c>
      <c r="V396" s="133"/>
      <c r="W396" s="133"/>
      <c r="X396" s="27"/>
      <c r="Y396" s="27"/>
      <c r="Z396" s="27"/>
    </row>
    <row r="397" customFormat="false" ht="15.2" hidden="false" customHeight="true" outlineLevel="0" collapsed="false">
      <c r="A397" s="27"/>
      <c r="B397" s="43" t="s">
        <v>1115</v>
      </c>
      <c r="C397" s="43"/>
      <c r="D397" s="43"/>
      <c r="E397" s="43"/>
      <c r="F397" s="43"/>
      <c r="G397" s="43"/>
      <c r="H397" s="43"/>
      <c r="I397" s="132"/>
      <c r="J397" s="132"/>
      <c r="K397" s="132"/>
      <c r="L397" s="133" t="n">
        <v>0.8</v>
      </c>
      <c r="M397" s="133"/>
      <c r="N397" s="133"/>
      <c r="O397" s="133"/>
      <c r="P397" s="133"/>
      <c r="Q397" s="133"/>
      <c r="R397" s="133"/>
      <c r="S397" s="133"/>
      <c r="T397" s="133"/>
      <c r="U397" s="134" t="n">
        <v>0.8</v>
      </c>
      <c r="V397" s="134"/>
      <c r="W397" s="134"/>
      <c r="X397" s="27"/>
      <c r="Y397" s="27"/>
      <c r="Z397" s="27"/>
    </row>
    <row r="398" customFormat="false" ht="15.2" hidden="false" customHeight="true" outlineLevel="0" collapsed="false">
      <c r="A398" s="27"/>
      <c r="B398" s="135"/>
      <c r="C398" s="135"/>
      <c r="D398" s="135"/>
      <c r="E398" s="135"/>
      <c r="F398" s="136"/>
      <c r="G398" s="136"/>
      <c r="H398" s="136"/>
      <c r="I398" s="136"/>
      <c r="J398" s="136"/>
      <c r="K398" s="136"/>
      <c r="L398" s="137"/>
      <c r="M398" s="137"/>
      <c r="N398" s="137"/>
      <c r="O398" s="137"/>
      <c r="P398" s="137"/>
      <c r="Q398" s="137"/>
      <c r="R398" s="137"/>
      <c r="S398" s="137"/>
      <c r="T398" s="137"/>
      <c r="U398" s="138" t="n">
        <v>8.3</v>
      </c>
      <c r="V398" s="138"/>
      <c r="W398" s="138"/>
      <c r="X398" s="137" t="n">
        <v>8.3</v>
      </c>
      <c r="Y398" s="27"/>
      <c r="Z398" s="27"/>
    </row>
    <row r="399" customFormat="false" ht="15.4" hidden="false" customHeight="true" outlineLevel="0" collapsed="false">
      <c r="A399" s="27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123" t="s">
        <v>1124</v>
      </c>
      <c r="R399" s="123"/>
      <c r="S399" s="123"/>
      <c r="T399" s="123"/>
      <c r="U399" s="123"/>
      <c r="V399" s="123"/>
      <c r="W399" s="123"/>
      <c r="X399" s="124" t="n">
        <v>8.3</v>
      </c>
      <c r="Y399" s="27"/>
      <c r="Z399" s="27"/>
    </row>
    <row r="400" customFormat="false" ht="22.15" hidden="false" customHeight="true" outlineLevel="0" collapsed="false">
      <c r="A400" s="119" t="s">
        <v>171</v>
      </c>
      <c r="B400" s="119"/>
      <c r="C400" s="125" t="s">
        <v>91</v>
      </c>
      <c r="D400" s="126" t="s">
        <v>172</v>
      </c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  <c r="U400" s="126"/>
      <c r="V400" s="126"/>
      <c r="W400" s="126"/>
      <c r="X400" s="27"/>
      <c r="Y400" s="27"/>
      <c r="Z400" s="27"/>
    </row>
    <row r="401" customFormat="false" ht="15.2" hidden="false" customHeight="true" outlineLevel="0" collapsed="false">
      <c r="A401" s="27"/>
      <c r="B401" s="127"/>
      <c r="C401" s="127"/>
      <c r="D401" s="127"/>
      <c r="E401" s="127"/>
      <c r="F401" s="128" t="s">
        <v>1087</v>
      </c>
      <c r="G401" s="128"/>
      <c r="H401" s="128"/>
      <c r="I401" s="128"/>
      <c r="J401" s="128"/>
      <c r="K401" s="128"/>
      <c r="L401" s="128" t="s">
        <v>1106</v>
      </c>
      <c r="M401" s="128"/>
      <c r="N401" s="128"/>
      <c r="O401" s="128" t="s">
        <v>1087</v>
      </c>
      <c r="P401" s="128"/>
      <c r="Q401" s="128"/>
      <c r="R401" s="128" t="s">
        <v>1158</v>
      </c>
      <c r="S401" s="128"/>
      <c r="T401" s="128"/>
      <c r="U401" s="128" t="s">
        <v>1088</v>
      </c>
      <c r="V401" s="128"/>
      <c r="W401" s="128"/>
      <c r="X401" s="128" t="s">
        <v>1089</v>
      </c>
      <c r="Y401" s="27"/>
      <c r="Z401" s="27"/>
    </row>
    <row r="402" customFormat="false" ht="15.2" hidden="false" customHeight="true" outlineLevel="0" collapsed="false">
      <c r="A402" s="27"/>
      <c r="B402" s="129" t="s">
        <v>1161</v>
      </c>
      <c r="C402" s="129"/>
      <c r="D402" s="129"/>
      <c r="E402" s="129"/>
      <c r="F402" s="129"/>
      <c r="G402" s="129"/>
      <c r="H402" s="129"/>
      <c r="I402" s="130"/>
      <c r="J402" s="130"/>
      <c r="K402" s="130"/>
      <c r="L402" s="131" t="n">
        <v>92.41</v>
      </c>
      <c r="M402" s="131"/>
      <c r="N402" s="131"/>
      <c r="O402" s="131"/>
      <c r="P402" s="131"/>
      <c r="Q402" s="131"/>
      <c r="R402" s="131" t="n">
        <v>0.1</v>
      </c>
      <c r="S402" s="131"/>
      <c r="T402" s="131"/>
      <c r="U402" s="131" t="n">
        <v>9.24</v>
      </c>
      <c r="V402" s="131"/>
      <c r="W402" s="131"/>
      <c r="X402" s="29"/>
      <c r="Y402" s="27"/>
      <c r="Z402" s="27"/>
    </row>
    <row r="403" customFormat="false" ht="15.2" hidden="false" customHeight="true" outlineLevel="0" collapsed="false">
      <c r="A403" s="27"/>
      <c r="B403" s="43" t="s">
        <v>1162</v>
      </c>
      <c r="C403" s="43"/>
      <c r="D403" s="43"/>
      <c r="E403" s="43"/>
      <c r="F403" s="43"/>
      <c r="G403" s="43"/>
      <c r="H403" s="43"/>
      <c r="I403" s="132"/>
      <c r="J403" s="132"/>
      <c r="K403" s="132"/>
      <c r="L403" s="133" t="n">
        <v>60</v>
      </c>
      <c r="M403" s="133"/>
      <c r="N403" s="133"/>
      <c r="O403" s="133"/>
      <c r="P403" s="133"/>
      <c r="Q403" s="133"/>
      <c r="R403" s="133" t="n">
        <v>0.1</v>
      </c>
      <c r="S403" s="133"/>
      <c r="T403" s="133"/>
      <c r="U403" s="134" t="n">
        <v>6</v>
      </c>
      <c r="V403" s="134"/>
      <c r="W403" s="134"/>
      <c r="X403" s="27"/>
      <c r="Y403" s="27"/>
      <c r="Z403" s="27"/>
    </row>
    <row r="404" customFormat="false" ht="15.2" hidden="false" customHeight="true" outlineLevel="0" collapsed="false">
      <c r="A404" s="27"/>
      <c r="B404" s="135"/>
      <c r="C404" s="135"/>
      <c r="D404" s="135"/>
      <c r="E404" s="135"/>
      <c r="F404" s="136"/>
      <c r="G404" s="136"/>
      <c r="H404" s="136"/>
      <c r="I404" s="136"/>
      <c r="J404" s="136"/>
      <c r="K404" s="136"/>
      <c r="L404" s="137"/>
      <c r="M404" s="137"/>
      <c r="N404" s="137"/>
      <c r="O404" s="137"/>
      <c r="P404" s="137"/>
      <c r="Q404" s="137"/>
      <c r="R404" s="137"/>
      <c r="S404" s="137"/>
      <c r="T404" s="137"/>
      <c r="U404" s="138" t="n">
        <v>15.24</v>
      </c>
      <c r="V404" s="138"/>
      <c r="W404" s="138"/>
      <c r="X404" s="137" t="n">
        <v>15.24</v>
      </c>
      <c r="Y404" s="27"/>
      <c r="Z404" s="27"/>
    </row>
    <row r="405" customFormat="false" ht="15.4" hidden="false" customHeight="true" outlineLevel="0" collapsed="false">
      <c r="A405" s="27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123" t="s">
        <v>1152</v>
      </c>
      <c r="R405" s="123"/>
      <c r="S405" s="123"/>
      <c r="T405" s="123"/>
      <c r="U405" s="123"/>
      <c r="V405" s="123"/>
      <c r="W405" s="123"/>
      <c r="X405" s="124" t="n">
        <v>15.24</v>
      </c>
      <c r="Y405" s="27"/>
      <c r="Z405" s="27"/>
    </row>
    <row r="406" customFormat="false" ht="22.15" hidden="false" customHeight="true" outlineLevel="0" collapsed="false">
      <c r="A406" s="119" t="s">
        <v>173</v>
      </c>
      <c r="B406" s="119"/>
      <c r="C406" s="125" t="s">
        <v>49</v>
      </c>
      <c r="D406" s="126" t="s">
        <v>174</v>
      </c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  <c r="U406" s="126"/>
      <c r="V406" s="126"/>
      <c r="W406" s="126"/>
      <c r="X406" s="27"/>
      <c r="Y406" s="27"/>
      <c r="Z406" s="27"/>
    </row>
    <row r="407" customFormat="false" ht="15.2" hidden="false" customHeight="true" outlineLevel="0" collapsed="false">
      <c r="A407" s="27"/>
      <c r="B407" s="127"/>
      <c r="C407" s="127"/>
      <c r="D407" s="127"/>
      <c r="E407" s="127"/>
      <c r="F407" s="128" t="s">
        <v>1087</v>
      </c>
      <c r="G407" s="128"/>
      <c r="H407" s="128"/>
      <c r="I407" s="128"/>
      <c r="J407" s="128"/>
      <c r="K407" s="128"/>
      <c r="L407" s="128" t="s">
        <v>1106</v>
      </c>
      <c r="M407" s="128"/>
      <c r="N407" s="128"/>
      <c r="O407" s="128" t="s">
        <v>1087</v>
      </c>
      <c r="P407" s="128"/>
      <c r="Q407" s="128"/>
      <c r="R407" s="128" t="s">
        <v>1087</v>
      </c>
      <c r="S407" s="128"/>
      <c r="T407" s="128"/>
      <c r="U407" s="128" t="s">
        <v>1088</v>
      </c>
      <c r="V407" s="128"/>
      <c r="W407" s="128"/>
      <c r="X407" s="128" t="s">
        <v>1089</v>
      </c>
      <c r="Y407" s="27"/>
      <c r="Z407" s="27"/>
    </row>
    <row r="408" customFormat="false" ht="15.2" hidden="false" customHeight="true" outlineLevel="0" collapsed="false">
      <c r="A408" s="27"/>
      <c r="B408" s="129" t="s">
        <v>1161</v>
      </c>
      <c r="C408" s="129"/>
      <c r="D408" s="129"/>
      <c r="E408" s="129"/>
      <c r="F408" s="129"/>
      <c r="G408" s="129"/>
      <c r="H408" s="129"/>
      <c r="I408" s="130"/>
      <c r="J408" s="130"/>
      <c r="K408" s="130"/>
      <c r="L408" s="131" t="n">
        <v>92.41</v>
      </c>
      <c r="M408" s="131"/>
      <c r="N408" s="131"/>
      <c r="O408" s="131"/>
      <c r="P408" s="131"/>
      <c r="Q408" s="131"/>
      <c r="R408" s="131"/>
      <c r="S408" s="131"/>
      <c r="T408" s="131"/>
      <c r="U408" s="131" t="n">
        <v>92.41</v>
      </c>
      <c r="V408" s="131"/>
      <c r="W408" s="131"/>
      <c r="X408" s="29"/>
      <c r="Y408" s="27"/>
      <c r="Z408" s="27"/>
    </row>
    <row r="409" customFormat="false" ht="15.2" hidden="false" customHeight="true" outlineLevel="0" collapsed="false">
      <c r="A409" s="27"/>
      <c r="B409" s="43" t="s">
        <v>1162</v>
      </c>
      <c r="C409" s="43"/>
      <c r="D409" s="43"/>
      <c r="E409" s="43"/>
      <c r="F409" s="43"/>
      <c r="G409" s="43"/>
      <c r="H409" s="43"/>
      <c r="I409" s="132"/>
      <c r="J409" s="132"/>
      <c r="K409" s="132"/>
      <c r="L409" s="133" t="n">
        <v>60</v>
      </c>
      <c r="M409" s="133"/>
      <c r="N409" s="133"/>
      <c r="O409" s="133"/>
      <c r="P409" s="133"/>
      <c r="Q409" s="133"/>
      <c r="R409" s="133"/>
      <c r="S409" s="133"/>
      <c r="T409" s="133"/>
      <c r="U409" s="133" t="n">
        <v>60</v>
      </c>
      <c r="V409" s="133"/>
      <c r="W409" s="133"/>
      <c r="X409" s="27"/>
      <c r="Y409" s="27"/>
      <c r="Z409" s="27"/>
    </row>
    <row r="410" customFormat="false" ht="21.4" hidden="false" customHeight="true" outlineLevel="0" collapsed="false">
      <c r="A410" s="27"/>
      <c r="B410" s="43" t="s">
        <v>1217</v>
      </c>
      <c r="C410" s="43"/>
      <c r="D410" s="43"/>
      <c r="E410" s="43"/>
      <c r="F410" s="43"/>
      <c r="G410" s="43"/>
      <c r="H410" s="43"/>
      <c r="I410" s="132"/>
      <c r="J410" s="132"/>
      <c r="K410" s="132"/>
      <c r="L410" s="133" t="n">
        <v>-1.2</v>
      </c>
      <c r="M410" s="133"/>
      <c r="N410" s="133"/>
      <c r="O410" s="133"/>
      <c r="P410" s="133"/>
      <c r="Q410" s="133"/>
      <c r="R410" s="133"/>
      <c r="S410" s="133"/>
      <c r="T410" s="133"/>
      <c r="U410" s="134" t="n">
        <v>-1.2</v>
      </c>
      <c r="V410" s="134"/>
      <c r="W410" s="134"/>
      <c r="X410" s="27"/>
      <c r="Y410" s="27"/>
      <c r="Z410" s="27"/>
    </row>
    <row r="411" customFormat="false" ht="15.2" hidden="false" customHeight="true" outlineLevel="0" collapsed="false">
      <c r="A411" s="27"/>
      <c r="B411" s="135"/>
      <c r="C411" s="135"/>
      <c r="D411" s="135"/>
      <c r="E411" s="135"/>
      <c r="F411" s="136"/>
      <c r="G411" s="136"/>
      <c r="H411" s="136"/>
      <c r="I411" s="136"/>
      <c r="J411" s="136"/>
      <c r="K411" s="136"/>
      <c r="L411" s="137"/>
      <c r="M411" s="137"/>
      <c r="N411" s="137"/>
      <c r="O411" s="137"/>
      <c r="P411" s="137"/>
      <c r="Q411" s="137"/>
      <c r="R411" s="137"/>
      <c r="S411" s="137"/>
      <c r="T411" s="137"/>
      <c r="U411" s="138" t="n">
        <v>151.21</v>
      </c>
      <c r="V411" s="138"/>
      <c r="W411" s="138"/>
      <c r="X411" s="137" t="n">
        <v>151.21</v>
      </c>
      <c r="Y411" s="27"/>
      <c r="Z411" s="27"/>
    </row>
    <row r="412" customFormat="false" ht="15.4" hidden="false" customHeight="true" outlineLevel="0" collapsed="false">
      <c r="A412" s="27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123" t="s">
        <v>1096</v>
      </c>
      <c r="R412" s="123"/>
      <c r="S412" s="123"/>
      <c r="T412" s="123"/>
      <c r="U412" s="123"/>
      <c r="V412" s="123"/>
      <c r="W412" s="123"/>
      <c r="X412" s="124" t="n">
        <v>151.21</v>
      </c>
      <c r="Y412" s="27"/>
      <c r="Z412" s="27"/>
    </row>
    <row r="413" customFormat="false" ht="15.4" hidden="false" customHeight="true" outlineLevel="0" collapsed="false">
      <c r="A413" s="119" t="s">
        <v>175</v>
      </c>
      <c r="B413" s="119"/>
      <c r="C413" s="125" t="s">
        <v>72</v>
      </c>
      <c r="D413" s="126" t="s">
        <v>176</v>
      </c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  <c r="U413" s="126"/>
      <c r="V413" s="126"/>
      <c r="W413" s="126"/>
      <c r="X413" s="27"/>
      <c r="Y413" s="27"/>
      <c r="Z413" s="27"/>
    </row>
    <row r="414" customFormat="false" ht="15.2" hidden="false" customHeight="true" outlineLevel="0" collapsed="false">
      <c r="A414" s="27"/>
      <c r="B414" s="127"/>
      <c r="C414" s="127"/>
      <c r="D414" s="127"/>
      <c r="E414" s="127"/>
      <c r="F414" s="128" t="s">
        <v>1087</v>
      </c>
      <c r="G414" s="128"/>
      <c r="H414" s="128"/>
      <c r="I414" s="128"/>
      <c r="J414" s="128"/>
      <c r="K414" s="128"/>
      <c r="L414" s="128" t="s">
        <v>1097</v>
      </c>
      <c r="M414" s="128"/>
      <c r="N414" s="128"/>
      <c r="O414" s="128" t="s">
        <v>1087</v>
      </c>
      <c r="P414" s="128"/>
      <c r="Q414" s="128"/>
      <c r="R414" s="128" t="s">
        <v>1087</v>
      </c>
      <c r="S414" s="128"/>
      <c r="T414" s="128"/>
      <c r="U414" s="128" t="s">
        <v>1088</v>
      </c>
      <c r="V414" s="128"/>
      <c r="W414" s="128"/>
      <c r="X414" s="128" t="s">
        <v>1089</v>
      </c>
      <c r="Y414" s="27"/>
      <c r="Z414" s="27"/>
    </row>
    <row r="415" customFormat="false" ht="15.2" hidden="false" customHeight="true" outlineLevel="0" collapsed="false">
      <c r="A415" s="27"/>
      <c r="B415" s="129" t="s">
        <v>1218</v>
      </c>
      <c r="C415" s="129"/>
      <c r="D415" s="129"/>
      <c r="E415" s="129"/>
      <c r="F415" s="129"/>
      <c r="G415" s="129"/>
      <c r="H415" s="129"/>
      <c r="I415" s="130"/>
      <c r="J415" s="130"/>
      <c r="K415" s="130"/>
      <c r="L415" s="131" t="n">
        <v>18.15</v>
      </c>
      <c r="M415" s="131"/>
      <c r="N415" s="131"/>
      <c r="O415" s="131"/>
      <c r="P415" s="131"/>
      <c r="Q415" s="131"/>
      <c r="R415" s="131"/>
      <c r="S415" s="131"/>
      <c r="T415" s="131"/>
      <c r="U415" s="131" t="n">
        <v>18.15</v>
      </c>
      <c r="V415" s="131"/>
      <c r="W415" s="131"/>
      <c r="X415" s="29"/>
      <c r="Y415" s="27"/>
      <c r="Z415" s="27"/>
    </row>
    <row r="416" customFormat="false" ht="15.2" hidden="false" customHeight="true" outlineLevel="0" collapsed="false">
      <c r="A416" s="27"/>
      <c r="B416" s="43" t="s">
        <v>1219</v>
      </c>
      <c r="C416" s="43"/>
      <c r="D416" s="43"/>
      <c r="E416" s="43"/>
      <c r="F416" s="43"/>
      <c r="G416" s="43"/>
      <c r="H416" s="43"/>
      <c r="I416" s="132"/>
      <c r="J416" s="132"/>
      <c r="K416" s="132"/>
      <c r="L416" s="133" t="n">
        <v>13.65</v>
      </c>
      <c r="M416" s="133"/>
      <c r="N416" s="133"/>
      <c r="O416" s="133"/>
      <c r="P416" s="133"/>
      <c r="Q416" s="133"/>
      <c r="R416" s="133"/>
      <c r="S416" s="133"/>
      <c r="T416" s="133"/>
      <c r="U416" s="134" t="n">
        <v>13.65</v>
      </c>
      <c r="V416" s="134"/>
      <c r="W416" s="134"/>
      <c r="X416" s="27"/>
      <c r="Y416" s="27"/>
      <c r="Z416" s="27"/>
    </row>
    <row r="417" customFormat="false" ht="15.2" hidden="false" customHeight="true" outlineLevel="0" collapsed="false">
      <c r="A417" s="27"/>
      <c r="B417" s="135"/>
      <c r="C417" s="135"/>
      <c r="D417" s="135"/>
      <c r="E417" s="135"/>
      <c r="F417" s="136"/>
      <c r="G417" s="136"/>
      <c r="H417" s="136"/>
      <c r="I417" s="136"/>
      <c r="J417" s="136"/>
      <c r="K417" s="136"/>
      <c r="L417" s="137"/>
      <c r="M417" s="137"/>
      <c r="N417" s="137"/>
      <c r="O417" s="137"/>
      <c r="P417" s="137"/>
      <c r="Q417" s="137"/>
      <c r="R417" s="137"/>
      <c r="S417" s="137"/>
      <c r="T417" s="137"/>
      <c r="U417" s="138" t="n">
        <v>31.8</v>
      </c>
      <c r="V417" s="138"/>
      <c r="W417" s="138"/>
      <c r="X417" s="137" t="n">
        <v>31.8</v>
      </c>
      <c r="Y417" s="27"/>
      <c r="Z417" s="27"/>
    </row>
    <row r="418" customFormat="false" ht="15.4" hidden="false" customHeight="true" outlineLevel="0" collapsed="false">
      <c r="A418" s="27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123" t="s">
        <v>1124</v>
      </c>
      <c r="R418" s="123"/>
      <c r="S418" s="123"/>
      <c r="T418" s="123"/>
      <c r="U418" s="123"/>
      <c r="V418" s="123"/>
      <c r="W418" s="123"/>
      <c r="X418" s="124" t="n">
        <v>31.8</v>
      </c>
      <c r="Y418" s="27"/>
      <c r="Z418" s="27"/>
    </row>
    <row r="419" customFormat="false" ht="22.15" hidden="false" customHeight="true" outlineLevel="0" collapsed="false">
      <c r="A419" s="119" t="s">
        <v>177</v>
      </c>
      <c r="B419" s="119"/>
      <c r="C419" s="125" t="s">
        <v>72</v>
      </c>
      <c r="D419" s="126" t="s">
        <v>178</v>
      </c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  <c r="U419" s="126"/>
      <c r="V419" s="126"/>
      <c r="W419" s="126"/>
      <c r="X419" s="27"/>
      <c r="Y419" s="27"/>
      <c r="Z419" s="27"/>
    </row>
    <row r="420" customFormat="false" ht="15.2" hidden="false" customHeight="true" outlineLevel="0" collapsed="false">
      <c r="A420" s="27"/>
      <c r="B420" s="127"/>
      <c r="C420" s="127"/>
      <c r="D420" s="127"/>
      <c r="E420" s="127"/>
      <c r="F420" s="128" t="s">
        <v>1087</v>
      </c>
      <c r="G420" s="128"/>
      <c r="H420" s="128"/>
      <c r="I420" s="128"/>
      <c r="J420" s="128"/>
      <c r="K420" s="128"/>
      <c r="L420" s="128" t="s">
        <v>1097</v>
      </c>
      <c r="M420" s="128"/>
      <c r="N420" s="128"/>
      <c r="O420" s="128" t="s">
        <v>1087</v>
      </c>
      <c r="P420" s="128"/>
      <c r="Q420" s="128"/>
      <c r="R420" s="128" t="s">
        <v>1087</v>
      </c>
      <c r="S420" s="128"/>
      <c r="T420" s="128"/>
      <c r="U420" s="128" t="s">
        <v>1088</v>
      </c>
      <c r="V420" s="128"/>
      <c r="W420" s="128"/>
      <c r="X420" s="128" t="s">
        <v>1089</v>
      </c>
      <c r="Y420" s="27"/>
      <c r="Z420" s="27"/>
    </row>
    <row r="421" customFormat="false" ht="21.4" hidden="false" customHeight="true" outlineLevel="0" collapsed="false">
      <c r="A421" s="27"/>
      <c r="B421" s="129" t="s">
        <v>1220</v>
      </c>
      <c r="C421" s="129"/>
      <c r="D421" s="129"/>
      <c r="E421" s="129"/>
      <c r="F421" s="129"/>
      <c r="G421" s="129"/>
      <c r="H421" s="129"/>
      <c r="I421" s="130"/>
      <c r="J421" s="130"/>
      <c r="K421" s="130"/>
      <c r="L421" s="131" t="n">
        <v>12.25</v>
      </c>
      <c r="M421" s="131"/>
      <c r="N421" s="131"/>
      <c r="O421" s="131"/>
      <c r="P421" s="131"/>
      <c r="Q421" s="131"/>
      <c r="R421" s="131"/>
      <c r="S421" s="131"/>
      <c r="T421" s="131"/>
      <c r="U421" s="139" t="n">
        <v>12.25</v>
      </c>
      <c r="V421" s="139"/>
      <c r="W421" s="139"/>
      <c r="X421" s="29"/>
      <c r="Y421" s="27"/>
      <c r="Z421" s="27"/>
    </row>
    <row r="422" customFormat="false" ht="15.2" hidden="false" customHeight="true" outlineLevel="0" collapsed="false">
      <c r="A422" s="27"/>
      <c r="B422" s="135"/>
      <c r="C422" s="135"/>
      <c r="D422" s="135"/>
      <c r="E422" s="135"/>
      <c r="F422" s="136"/>
      <c r="G422" s="136"/>
      <c r="H422" s="136"/>
      <c r="I422" s="136"/>
      <c r="J422" s="136"/>
      <c r="K422" s="136"/>
      <c r="L422" s="137"/>
      <c r="M422" s="137"/>
      <c r="N422" s="137"/>
      <c r="O422" s="137"/>
      <c r="P422" s="137"/>
      <c r="Q422" s="137"/>
      <c r="R422" s="137"/>
      <c r="S422" s="137"/>
      <c r="T422" s="137"/>
      <c r="U422" s="138" t="n">
        <v>12.25</v>
      </c>
      <c r="V422" s="138"/>
      <c r="W422" s="138"/>
      <c r="X422" s="137" t="n">
        <v>12.25</v>
      </c>
      <c r="Y422" s="27"/>
      <c r="Z422" s="27"/>
    </row>
    <row r="423" customFormat="false" ht="15.4" hidden="false" customHeight="true" outlineLevel="0" collapsed="false">
      <c r="A423" s="27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123" t="s">
        <v>1124</v>
      </c>
      <c r="R423" s="123"/>
      <c r="S423" s="123"/>
      <c r="T423" s="123"/>
      <c r="U423" s="123"/>
      <c r="V423" s="123"/>
      <c r="W423" s="123"/>
      <c r="X423" s="124" t="n">
        <v>12.25</v>
      </c>
      <c r="Y423" s="27"/>
      <c r="Z423" s="27"/>
    </row>
    <row r="424" customFormat="false" ht="22.15" hidden="false" customHeight="true" outlineLevel="0" collapsed="false">
      <c r="A424" s="119" t="s">
        <v>179</v>
      </c>
      <c r="B424" s="119"/>
      <c r="C424" s="125" t="s">
        <v>72</v>
      </c>
      <c r="D424" s="126" t="s">
        <v>181</v>
      </c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  <c r="U424" s="126"/>
      <c r="V424" s="126"/>
      <c r="W424" s="126"/>
      <c r="X424" s="27"/>
      <c r="Y424" s="27"/>
      <c r="Z424" s="27"/>
    </row>
    <row r="425" customFormat="false" ht="15.2" hidden="false" customHeight="true" outlineLevel="0" collapsed="false">
      <c r="A425" s="27"/>
      <c r="B425" s="127"/>
      <c r="C425" s="127"/>
      <c r="D425" s="127"/>
      <c r="E425" s="127"/>
      <c r="F425" s="128" t="s">
        <v>1087</v>
      </c>
      <c r="G425" s="128"/>
      <c r="H425" s="128"/>
      <c r="I425" s="128"/>
      <c r="J425" s="128"/>
      <c r="K425" s="128"/>
      <c r="L425" s="128" t="s">
        <v>1097</v>
      </c>
      <c r="M425" s="128"/>
      <c r="N425" s="128"/>
      <c r="O425" s="128" t="s">
        <v>1087</v>
      </c>
      <c r="P425" s="128"/>
      <c r="Q425" s="128"/>
      <c r="R425" s="128" t="s">
        <v>1087</v>
      </c>
      <c r="S425" s="128"/>
      <c r="T425" s="128"/>
      <c r="U425" s="128" t="s">
        <v>1088</v>
      </c>
      <c r="V425" s="128"/>
      <c r="W425" s="128"/>
      <c r="X425" s="128" t="s">
        <v>1089</v>
      </c>
      <c r="Y425" s="27"/>
      <c r="Z425" s="27"/>
    </row>
    <row r="426" customFormat="false" ht="15.2" hidden="false" customHeight="true" outlineLevel="0" collapsed="false">
      <c r="A426" s="27"/>
      <c r="B426" s="129" t="s">
        <v>1221</v>
      </c>
      <c r="C426" s="129"/>
      <c r="D426" s="129"/>
      <c r="E426" s="129"/>
      <c r="F426" s="129"/>
      <c r="G426" s="129"/>
      <c r="H426" s="129"/>
      <c r="I426" s="130"/>
      <c r="J426" s="130"/>
      <c r="K426" s="130"/>
      <c r="L426" s="131" t="n">
        <v>7.3</v>
      </c>
      <c r="M426" s="131"/>
      <c r="N426" s="131"/>
      <c r="O426" s="131"/>
      <c r="P426" s="131"/>
      <c r="Q426" s="131"/>
      <c r="R426" s="131"/>
      <c r="S426" s="131"/>
      <c r="T426" s="131"/>
      <c r="U426" s="131" t="n">
        <v>7.3</v>
      </c>
      <c r="V426" s="131"/>
      <c r="W426" s="131"/>
      <c r="X426" s="29"/>
      <c r="Y426" s="27"/>
      <c r="Z426" s="27"/>
    </row>
    <row r="427" customFormat="false" ht="15.2" hidden="false" customHeight="true" outlineLevel="0" collapsed="false">
      <c r="A427" s="27"/>
      <c r="B427" s="43" t="s">
        <v>1222</v>
      </c>
      <c r="C427" s="43"/>
      <c r="D427" s="43"/>
      <c r="E427" s="43"/>
      <c r="F427" s="43"/>
      <c r="G427" s="43"/>
      <c r="H427" s="43"/>
      <c r="I427" s="132"/>
      <c r="J427" s="132"/>
      <c r="K427" s="132"/>
      <c r="L427" s="133" t="n">
        <v>11.75</v>
      </c>
      <c r="M427" s="133"/>
      <c r="N427" s="133"/>
      <c r="O427" s="133"/>
      <c r="P427" s="133"/>
      <c r="Q427" s="133"/>
      <c r="R427" s="133"/>
      <c r="S427" s="133"/>
      <c r="T427" s="133"/>
      <c r="U427" s="134" t="n">
        <v>11.75</v>
      </c>
      <c r="V427" s="134"/>
      <c r="W427" s="134"/>
      <c r="X427" s="27"/>
      <c r="Y427" s="27"/>
      <c r="Z427" s="27"/>
    </row>
    <row r="428" customFormat="false" ht="15.2" hidden="false" customHeight="true" outlineLevel="0" collapsed="false">
      <c r="A428" s="27"/>
      <c r="B428" s="135"/>
      <c r="C428" s="135"/>
      <c r="D428" s="135"/>
      <c r="E428" s="135"/>
      <c r="F428" s="136"/>
      <c r="G428" s="136"/>
      <c r="H428" s="136"/>
      <c r="I428" s="136"/>
      <c r="J428" s="136"/>
      <c r="K428" s="136"/>
      <c r="L428" s="137"/>
      <c r="M428" s="137"/>
      <c r="N428" s="137"/>
      <c r="O428" s="137"/>
      <c r="P428" s="137"/>
      <c r="Q428" s="137"/>
      <c r="R428" s="137"/>
      <c r="S428" s="137"/>
      <c r="T428" s="137"/>
      <c r="U428" s="138" t="n">
        <v>19.05</v>
      </c>
      <c r="V428" s="138"/>
      <c r="W428" s="138"/>
      <c r="X428" s="137" t="n">
        <v>19.05</v>
      </c>
      <c r="Y428" s="27"/>
      <c r="Z428" s="27"/>
    </row>
    <row r="429" customFormat="false" ht="15.4" hidden="false" customHeight="true" outlineLevel="0" collapsed="false">
      <c r="A429" s="27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123" t="s">
        <v>1124</v>
      </c>
      <c r="R429" s="123"/>
      <c r="S429" s="123"/>
      <c r="T429" s="123"/>
      <c r="U429" s="123"/>
      <c r="V429" s="123"/>
      <c r="W429" s="123"/>
      <c r="X429" s="124" t="n">
        <v>19.05</v>
      </c>
      <c r="Y429" s="27"/>
      <c r="Z429" s="27"/>
    </row>
    <row r="430" customFormat="false" ht="22.15" hidden="false" customHeight="true" outlineLevel="0" collapsed="false">
      <c r="A430" s="119" t="s">
        <v>183</v>
      </c>
      <c r="B430" s="119"/>
      <c r="C430" s="125" t="s">
        <v>49</v>
      </c>
      <c r="D430" s="126" t="s">
        <v>185</v>
      </c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  <c r="U430" s="126"/>
      <c r="V430" s="126"/>
      <c r="W430" s="126"/>
      <c r="X430" s="27"/>
      <c r="Y430" s="27"/>
      <c r="Z430" s="35"/>
    </row>
    <row r="431" customFormat="false" ht="15.2" hidden="false" customHeight="true" outlineLevel="0" collapsed="false">
      <c r="A431" s="27"/>
      <c r="B431" s="127"/>
      <c r="C431" s="127"/>
      <c r="D431" s="127"/>
      <c r="E431" s="127"/>
      <c r="F431" s="128" t="s">
        <v>1087</v>
      </c>
      <c r="G431" s="128"/>
      <c r="H431" s="128"/>
      <c r="I431" s="128"/>
      <c r="J431" s="128"/>
      <c r="K431" s="128"/>
      <c r="L431" s="128" t="s">
        <v>1097</v>
      </c>
      <c r="M431" s="128"/>
      <c r="N431" s="128"/>
      <c r="O431" s="128" t="s">
        <v>1093</v>
      </c>
      <c r="P431" s="128"/>
      <c r="Q431" s="128"/>
      <c r="R431" s="128" t="s">
        <v>1087</v>
      </c>
      <c r="S431" s="128"/>
      <c r="T431" s="128"/>
      <c r="U431" s="128" t="s">
        <v>1088</v>
      </c>
      <c r="V431" s="128"/>
      <c r="W431" s="128"/>
      <c r="X431" s="128" t="s">
        <v>1089</v>
      </c>
      <c r="Y431" s="27"/>
      <c r="Z431" s="27"/>
    </row>
    <row r="432" customFormat="false" ht="15.2" hidden="false" customHeight="true" outlineLevel="0" collapsed="false">
      <c r="A432" s="27"/>
      <c r="B432" s="129" t="s">
        <v>1223</v>
      </c>
      <c r="C432" s="129"/>
      <c r="D432" s="129"/>
      <c r="E432" s="129"/>
      <c r="F432" s="129"/>
      <c r="G432" s="129"/>
      <c r="H432" s="129"/>
      <c r="I432" s="130"/>
      <c r="J432" s="130"/>
      <c r="K432" s="130"/>
      <c r="L432" s="131" t="n">
        <v>30</v>
      </c>
      <c r="M432" s="131"/>
      <c r="N432" s="131"/>
      <c r="O432" s="131" t="n">
        <v>0.5</v>
      </c>
      <c r="P432" s="131"/>
      <c r="Q432" s="131"/>
      <c r="R432" s="131"/>
      <c r="S432" s="131"/>
      <c r="T432" s="131"/>
      <c r="U432" s="139" t="n">
        <v>15</v>
      </c>
      <c r="V432" s="139"/>
      <c r="W432" s="139"/>
      <c r="X432" s="29"/>
      <c r="Y432" s="27"/>
      <c r="Z432" s="27"/>
    </row>
    <row r="433" customFormat="false" ht="15.2" hidden="false" customHeight="true" outlineLevel="0" collapsed="false">
      <c r="A433" s="27"/>
      <c r="B433" s="135"/>
      <c r="C433" s="135"/>
      <c r="D433" s="135"/>
      <c r="E433" s="135"/>
      <c r="F433" s="136"/>
      <c r="G433" s="136"/>
      <c r="H433" s="136"/>
      <c r="I433" s="136"/>
      <c r="J433" s="136"/>
      <c r="K433" s="136"/>
      <c r="L433" s="137"/>
      <c r="M433" s="137"/>
      <c r="N433" s="137"/>
      <c r="O433" s="137"/>
      <c r="P433" s="137"/>
      <c r="Q433" s="137"/>
      <c r="R433" s="137"/>
      <c r="S433" s="137"/>
      <c r="T433" s="137"/>
      <c r="U433" s="138" t="n">
        <v>15</v>
      </c>
      <c r="V433" s="138"/>
      <c r="W433" s="138"/>
      <c r="X433" s="137" t="n">
        <v>15</v>
      </c>
      <c r="Y433" s="27"/>
      <c r="Z433" s="27"/>
    </row>
    <row r="434" customFormat="false" ht="15.4" hidden="false" customHeight="true" outlineLevel="0" collapsed="false">
      <c r="A434" s="27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123" t="s">
        <v>1096</v>
      </c>
      <c r="R434" s="123"/>
      <c r="S434" s="123"/>
      <c r="T434" s="123"/>
      <c r="U434" s="123"/>
      <c r="V434" s="123"/>
      <c r="W434" s="123"/>
      <c r="X434" s="124" t="n">
        <v>15</v>
      </c>
      <c r="Y434" s="27"/>
      <c r="Z434" s="27"/>
    </row>
    <row r="435" customFormat="false" ht="31.7" hidden="false" customHeight="true" outlineLevel="0" collapsed="false">
      <c r="A435" s="119" t="s">
        <v>186</v>
      </c>
      <c r="B435" s="119"/>
      <c r="C435" s="125" t="s">
        <v>49</v>
      </c>
      <c r="D435" s="126" t="s">
        <v>187</v>
      </c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  <c r="U435" s="126"/>
      <c r="V435" s="126"/>
      <c r="W435" s="126"/>
      <c r="X435" s="27"/>
      <c r="Y435" s="27"/>
      <c r="Z435" s="27"/>
    </row>
    <row r="436" customFormat="false" ht="15.2" hidden="false" customHeight="true" outlineLevel="0" collapsed="false">
      <c r="A436" s="27"/>
      <c r="B436" s="127" t="s">
        <v>1224</v>
      </c>
      <c r="C436" s="127"/>
      <c r="D436" s="127"/>
      <c r="E436" s="127"/>
      <c r="F436" s="128" t="s">
        <v>1087</v>
      </c>
      <c r="G436" s="128"/>
      <c r="H436" s="128"/>
      <c r="I436" s="128"/>
      <c r="J436" s="128"/>
      <c r="K436" s="128"/>
      <c r="L436" s="128" t="s">
        <v>1097</v>
      </c>
      <c r="M436" s="128"/>
      <c r="N436" s="128"/>
      <c r="O436" s="128" t="s">
        <v>1094</v>
      </c>
      <c r="P436" s="128"/>
      <c r="Q436" s="128"/>
      <c r="R436" s="128" t="s">
        <v>1154</v>
      </c>
      <c r="S436" s="128"/>
      <c r="T436" s="128"/>
      <c r="U436" s="128" t="s">
        <v>1088</v>
      </c>
      <c r="V436" s="128"/>
      <c r="W436" s="128"/>
      <c r="X436" s="128" t="s">
        <v>1089</v>
      </c>
      <c r="Y436" s="27"/>
      <c r="Z436" s="27"/>
    </row>
    <row r="437" customFormat="false" ht="15.2" hidden="false" customHeight="true" outlineLevel="0" collapsed="false">
      <c r="A437" s="27"/>
      <c r="B437" s="129" t="s">
        <v>1135</v>
      </c>
      <c r="C437" s="129"/>
      <c r="D437" s="129"/>
      <c r="E437" s="129"/>
      <c r="F437" s="129"/>
      <c r="G437" s="129"/>
      <c r="H437" s="129"/>
      <c r="I437" s="130"/>
      <c r="J437" s="130"/>
      <c r="K437" s="130"/>
      <c r="L437" s="131" t="n">
        <v>5</v>
      </c>
      <c r="M437" s="131"/>
      <c r="N437" s="131"/>
      <c r="O437" s="131" t="n">
        <v>3</v>
      </c>
      <c r="P437" s="131"/>
      <c r="Q437" s="131"/>
      <c r="R437" s="131" t="n">
        <v>1.72</v>
      </c>
      <c r="S437" s="131"/>
      <c r="T437" s="131"/>
      <c r="U437" s="131" t="n">
        <v>13.28</v>
      </c>
      <c r="V437" s="131"/>
      <c r="W437" s="131"/>
      <c r="X437" s="29"/>
      <c r="Y437" s="27"/>
      <c r="Z437" s="27"/>
    </row>
    <row r="438" customFormat="false" ht="15.2" hidden="false" customHeight="true" outlineLevel="0" collapsed="false">
      <c r="A438" s="27"/>
      <c r="B438" s="43" t="s">
        <v>1136</v>
      </c>
      <c r="C438" s="43"/>
      <c r="D438" s="43"/>
      <c r="E438" s="43"/>
      <c r="F438" s="43"/>
      <c r="G438" s="43"/>
      <c r="H438" s="43"/>
      <c r="I438" s="132"/>
      <c r="J438" s="132"/>
      <c r="K438" s="132"/>
      <c r="L438" s="133" t="n">
        <v>8</v>
      </c>
      <c r="M438" s="133"/>
      <c r="N438" s="133"/>
      <c r="O438" s="133" t="n">
        <v>3</v>
      </c>
      <c r="P438" s="133"/>
      <c r="Q438" s="133"/>
      <c r="R438" s="133" t="n">
        <v>1.72</v>
      </c>
      <c r="S438" s="133"/>
      <c r="T438" s="133"/>
      <c r="U438" s="133" t="n">
        <v>22.28</v>
      </c>
      <c r="V438" s="133"/>
      <c r="W438" s="133"/>
      <c r="X438" s="27"/>
      <c r="Y438" s="27"/>
      <c r="Z438" s="27"/>
    </row>
    <row r="439" customFormat="false" ht="15.2" hidden="false" customHeight="true" outlineLevel="0" collapsed="false">
      <c r="A439" s="27"/>
      <c r="B439" s="43" t="s">
        <v>1137</v>
      </c>
      <c r="C439" s="43"/>
      <c r="D439" s="43"/>
      <c r="E439" s="43"/>
      <c r="F439" s="43"/>
      <c r="G439" s="43"/>
      <c r="H439" s="43"/>
      <c r="I439" s="132"/>
      <c r="J439" s="132"/>
      <c r="K439" s="132"/>
      <c r="L439" s="133" t="n">
        <v>8</v>
      </c>
      <c r="M439" s="133"/>
      <c r="N439" s="133"/>
      <c r="O439" s="133" t="n">
        <v>3</v>
      </c>
      <c r="P439" s="133"/>
      <c r="Q439" s="133"/>
      <c r="R439" s="133" t="n">
        <v>1.72</v>
      </c>
      <c r="S439" s="133"/>
      <c r="T439" s="133"/>
      <c r="U439" s="133" t="n">
        <v>22.28</v>
      </c>
      <c r="V439" s="133"/>
      <c r="W439" s="133"/>
      <c r="X439" s="27"/>
      <c r="Y439" s="27"/>
      <c r="Z439" s="27"/>
    </row>
    <row r="440" customFormat="false" ht="15.2" hidden="false" customHeight="true" outlineLevel="0" collapsed="false">
      <c r="A440" s="27"/>
      <c r="B440" s="43" t="s">
        <v>1138</v>
      </c>
      <c r="C440" s="43"/>
      <c r="D440" s="43"/>
      <c r="E440" s="43"/>
      <c r="F440" s="43"/>
      <c r="G440" s="43"/>
      <c r="H440" s="43"/>
      <c r="I440" s="132"/>
      <c r="J440" s="132"/>
      <c r="K440" s="132"/>
      <c r="L440" s="133" t="n">
        <v>9.5</v>
      </c>
      <c r="M440" s="133"/>
      <c r="N440" s="133"/>
      <c r="O440" s="133" t="n">
        <v>3</v>
      </c>
      <c r="P440" s="133"/>
      <c r="Q440" s="133"/>
      <c r="R440" s="133" t="n">
        <v>2.68</v>
      </c>
      <c r="S440" s="133"/>
      <c r="T440" s="133"/>
      <c r="U440" s="134" t="n">
        <v>25.82</v>
      </c>
      <c r="V440" s="134"/>
      <c r="W440" s="134"/>
      <c r="X440" s="27"/>
      <c r="Y440" s="27"/>
      <c r="Z440" s="27"/>
    </row>
    <row r="441" customFormat="false" ht="15.2" hidden="false" customHeight="true" outlineLevel="0" collapsed="false">
      <c r="A441" s="27"/>
      <c r="B441" s="135"/>
      <c r="C441" s="135"/>
      <c r="D441" s="135"/>
      <c r="E441" s="135"/>
      <c r="F441" s="136"/>
      <c r="G441" s="136"/>
      <c r="H441" s="136"/>
      <c r="I441" s="136"/>
      <c r="J441" s="136"/>
      <c r="K441" s="136"/>
      <c r="L441" s="137"/>
      <c r="M441" s="137"/>
      <c r="N441" s="137"/>
      <c r="O441" s="137"/>
      <c r="P441" s="137"/>
      <c r="Q441" s="137"/>
      <c r="R441" s="137"/>
      <c r="S441" s="137"/>
      <c r="T441" s="137"/>
      <c r="U441" s="138" t="n">
        <v>83.66</v>
      </c>
      <c r="V441" s="138"/>
      <c r="W441" s="138"/>
      <c r="X441" s="137" t="n">
        <v>83.66</v>
      </c>
      <c r="Y441" s="27"/>
      <c r="Z441" s="27"/>
    </row>
    <row r="442" customFormat="false" ht="15.4" hidden="false" customHeight="true" outlineLevel="0" collapsed="false">
      <c r="A442" s="27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123" t="s">
        <v>1096</v>
      </c>
      <c r="R442" s="123"/>
      <c r="S442" s="123"/>
      <c r="T442" s="123"/>
      <c r="U442" s="123"/>
      <c r="V442" s="123"/>
      <c r="W442" s="123"/>
      <c r="X442" s="124" t="n">
        <v>83.66</v>
      </c>
      <c r="Y442" s="27"/>
      <c r="Z442" s="27"/>
    </row>
    <row r="443" customFormat="false" ht="22.15" hidden="false" customHeight="true" outlineLevel="0" collapsed="false">
      <c r="A443" s="119" t="s">
        <v>188</v>
      </c>
      <c r="B443" s="119"/>
      <c r="C443" s="125" t="s">
        <v>49</v>
      </c>
      <c r="D443" s="126" t="s">
        <v>190</v>
      </c>
      <c r="E443" s="126"/>
      <c r="F443" s="126"/>
      <c r="G443" s="126"/>
      <c r="H443" s="126"/>
      <c r="I443" s="126"/>
      <c r="J443" s="126"/>
      <c r="K443" s="126"/>
      <c r="L443" s="126"/>
      <c r="M443" s="126"/>
      <c r="N443" s="126"/>
      <c r="O443" s="126"/>
      <c r="P443" s="126"/>
      <c r="Q443" s="126"/>
      <c r="R443" s="126"/>
      <c r="S443" s="126"/>
      <c r="T443" s="126"/>
      <c r="U443" s="126"/>
      <c r="V443" s="126"/>
      <c r="W443" s="126"/>
      <c r="X443" s="27"/>
      <c r="Y443" s="27"/>
      <c r="Z443" s="27"/>
    </row>
    <row r="444" customFormat="false" ht="15.2" hidden="false" customHeight="true" outlineLevel="0" collapsed="false">
      <c r="A444" s="27"/>
      <c r="B444" s="127" t="s">
        <v>1132</v>
      </c>
      <c r="C444" s="127"/>
      <c r="D444" s="127"/>
      <c r="E444" s="127"/>
      <c r="F444" s="128" t="s">
        <v>1087</v>
      </c>
      <c r="G444" s="128"/>
      <c r="H444" s="128"/>
      <c r="I444" s="128"/>
      <c r="J444" s="128"/>
      <c r="K444" s="128"/>
      <c r="L444" s="128" t="s">
        <v>1097</v>
      </c>
      <c r="M444" s="128"/>
      <c r="N444" s="128"/>
      <c r="O444" s="128" t="s">
        <v>1094</v>
      </c>
      <c r="P444" s="128"/>
      <c r="Q444" s="128"/>
      <c r="R444" s="128" t="s">
        <v>1154</v>
      </c>
      <c r="S444" s="128"/>
      <c r="T444" s="128"/>
      <c r="U444" s="128" t="s">
        <v>1088</v>
      </c>
      <c r="V444" s="128"/>
      <c r="W444" s="128"/>
      <c r="X444" s="128" t="s">
        <v>1089</v>
      </c>
      <c r="Y444" s="27"/>
      <c r="Z444" s="27"/>
    </row>
    <row r="445" customFormat="false" ht="15.2" hidden="false" customHeight="true" outlineLevel="0" collapsed="false">
      <c r="A445" s="27"/>
      <c r="B445" s="129" t="s">
        <v>1135</v>
      </c>
      <c r="C445" s="129"/>
      <c r="D445" s="129"/>
      <c r="E445" s="129"/>
      <c r="F445" s="129"/>
      <c r="G445" s="129"/>
      <c r="H445" s="129"/>
      <c r="I445" s="130"/>
      <c r="J445" s="130"/>
      <c r="K445" s="130"/>
      <c r="L445" s="131" t="n">
        <v>5</v>
      </c>
      <c r="M445" s="131"/>
      <c r="N445" s="131"/>
      <c r="O445" s="131" t="n">
        <v>3</v>
      </c>
      <c r="P445" s="131"/>
      <c r="Q445" s="131"/>
      <c r="R445" s="131" t="n">
        <v>1.72</v>
      </c>
      <c r="S445" s="131"/>
      <c r="T445" s="131"/>
      <c r="U445" s="131" t="n">
        <v>13.28</v>
      </c>
      <c r="V445" s="131"/>
      <c r="W445" s="131"/>
      <c r="X445" s="29"/>
      <c r="Y445" s="27"/>
      <c r="Z445" s="27"/>
    </row>
    <row r="446" customFormat="false" ht="15.2" hidden="false" customHeight="true" outlineLevel="0" collapsed="false">
      <c r="A446" s="27"/>
      <c r="B446" s="43" t="s">
        <v>1136</v>
      </c>
      <c r="C446" s="43"/>
      <c r="D446" s="43"/>
      <c r="E446" s="43"/>
      <c r="F446" s="43"/>
      <c r="G446" s="43"/>
      <c r="H446" s="43"/>
      <c r="I446" s="132"/>
      <c r="J446" s="132"/>
      <c r="K446" s="132"/>
      <c r="L446" s="133" t="n">
        <v>8</v>
      </c>
      <c r="M446" s="133"/>
      <c r="N446" s="133"/>
      <c r="O446" s="133" t="n">
        <v>3</v>
      </c>
      <c r="P446" s="133"/>
      <c r="Q446" s="133"/>
      <c r="R446" s="133" t="n">
        <v>1.72</v>
      </c>
      <c r="S446" s="133"/>
      <c r="T446" s="133"/>
      <c r="U446" s="133" t="n">
        <v>22.28</v>
      </c>
      <c r="V446" s="133"/>
      <c r="W446" s="133"/>
      <c r="X446" s="27"/>
      <c r="Y446" s="27"/>
      <c r="Z446" s="27"/>
    </row>
    <row r="447" customFormat="false" ht="15.2" hidden="false" customHeight="true" outlineLevel="0" collapsed="false">
      <c r="A447" s="27"/>
      <c r="B447" s="43" t="s">
        <v>1137</v>
      </c>
      <c r="C447" s="43"/>
      <c r="D447" s="43"/>
      <c r="E447" s="43"/>
      <c r="F447" s="43"/>
      <c r="G447" s="43"/>
      <c r="H447" s="43"/>
      <c r="I447" s="132"/>
      <c r="J447" s="132"/>
      <c r="K447" s="132"/>
      <c r="L447" s="133" t="n">
        <v>8</v>
      </c>
      <c r="M447" s="133"/>
      <c r="N447" s="133"/>
      <c r="O447" s="133" t="n">
        <v>3</v>
      </c>
      <c r="P447" s="133"/>
      <c r="Q447" s="133"/>
      <c r="R447" s="133" t="n">
        <v>1.72</v>
      </c>
      <c r="S447" s="133"/>
      <c r="T447" s="133"/>
      <c r="U447" s="133" t="n">
        <v>22.28</v>
      </c>
      <c r="V447" s="133"/>
      <c r="W447" s="133"/>
      <c r="X447" s="27"/>
      <c r="Y447" s="27"/>
      <c r="Z447" s="27"/>
    </row>
    <row r="448" customFormat="false" ht="15.2" hidden="false" customHeight="true" outlineLevel="0" collapsed="false">
      <c r="A448" s="27"/>
      <c r="B448" s="43" t="s">
        <v>1138</v>
      </c>
      <c r="C448" s="43"/>
      <c r="D448" s="43"/>
      <c r="E448" s="43"/>
      <c r="F448" s="43"/>
      <c r="G448" s="43"/>
      <c r="H448" s="43"/>
      <c r="I448" s="132"/>
      <c r="J448" s="132"/>
      <c r="K448" s="132"/>
      <c r="L448" s="133" t="n">
        <v>9.5</v>
      </c>
      <c r="M448" s="133"/>
      <c r="N448" s="133"/>
      <c r="O448" s="133" t="n">
        <v>3</v>
      </c>
      <c r="P448" s="133"/>
      <c r="Q448" s="133"/>
      <c r="R448" s="133" t="n">
        <v>2.68</v>
      </c>
      <c r="S448" s="133"/>
      <c r="T448" s="133"/>
      <c r="U448" s="134" t="n">
        <v>25.82</v>
      </c>
      <c r="V448" s="134"/>
      <c r="W448" s="134"/>
      <c r="X448" s="27"/>
      <c r="Y448" s="27"/>
      <c r="Z448" s="27"/>
    </row>
    <row r="449" customFormat="false" ht="15.2" hidden="false" customHeight="true" outlineLevel="0" collapsed="false">
      <c r="A449" s="27"/>
      <c r="B449" s="135"/>
      <c r="C449" s="135"/>
      <c r="D449" s="135"/>
      <c r="E449" s="135"/>
      <c r="F449" s="136"/>
      <c r="G449" s="136"/>
      <c r="H449" s="136"/>
      <c r="I449" s="136"/>
      <c r="J449" s="136"/>
      <c r="K449" s="136"/>
      <c r="L449" s="137"/>
      <c r="M449" s="137"/>
      <c r="N449" s="137"/>
      <c r="O449" s="137"/>
      <c r="P449" s="137"/>
      <c r="Q449" s="137"/>
      <c r="R449" s="137"/>
      <c r="S449" s="137"/>
      <c r="T449" s="137"/>
      <c r="U449" s="138" t="n">
        <v>83.66</v>
      </c>
      <c r="V449" s="138"/>
      <c r="W449" s="138"/>
      <c r="X449" s="137" t="n">
        <v>83.66</v>
      </c>
      <c r="Y449" s="27"/>
      <c r="Z449" s="27"/>
    </row>
    <row r="450" customFormat="false" ht="15.4" hidden="false" customHeight="true" outlineLevel="0" collapsed="false">
      <c r="A450" s="27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123" t="s">
        <v>1096</v>
      </c>
      <c r="R450" s="123"/>
      <c r="S450" s="123"/>
      <c r="T450" s="123"/>
      <c r="U450" s="123"/>
      <c r="V450" s="123"/>
      <c r="W450" s="123"/>
      <c r="X450" s="124" t="n">
        <v>83.66</v>
      </c>
      <c r="Y450" s="27"/>
      <c r="Z450" s="27"/>
    </row>
    <row r="451" customFormat="false" ht="15.4" hidden="false" customHeight="true" outlineLevel="0" collapsed="false">
      <c r="A451" s="119" t="s">
        <v>191</v>
      </c>
      <c r="B451" s="119"/>
      <c r="C451" s="125" t="s">
        <v>49</v>
      </c>
      <c r="D451" s="126" t="s">
        <v>192</v>
      </c>
      <c r="E451" s="126"/>
      <c r="F451" s="126"/>
      <c r="G451" s="126"/>
      <c r="H451" s="126"/>
      <c r="I451" s="126"/>
      <c r="J451" s="126"/>
      <c r="K451" s="126"/>
      <c r="L451" s="126"/>
      <c r="M451" s="126"/>
      <c r="N451" s="126"/>
      <c r="O451" s="126"/>
      <c r="P451" s="126"/>
      <c r="Q451" s="126"/>
      <c r="R451" s="126"/>
      <c r="S451" s="126"/>
      <c r="T451" s="126"/>
      <c r="U451" s="126"/>
      <c r="V451" s="126"/>
      <c r="W451" s="126"/>
      <c r="X451" s="27"/>
      <c r="Y451" s="27"/>
      <c r="Z451" s="27"/>
    </row>
    <row r="452" customFormat="false" ht="15.2" hidden="false" customHeight="true" outlineLevel="0" collapsed="false">
      <c r="A452" s="27"/>
      <c r="B452" s="127" t="s">
        <v>1225</v>
      </c>
      <c r="C452" s="127"/>
      <c r="D452" s="127"/>
      <c r="E452" s="127"/>
      <c r="F452" s="128" t="s">
        <v>1087</v>
      </c>
      <c r="G452" s="128"/>
      <c r="H452" s="128"/>
      <c r="I452" s="128"/>
      <c r="J452" s="128"/>
      <c r="K452" s="128"/>
      <c r="L452" s="128" t="s">
        <v>1106</v>
      </c>
      <c r="M452" s="128"/>
      <c r="N452" s="128"/>
      <c r="O452" s="128" t="s">
        <v>1087</v>
      </c>
      <c r="P452" s="128"/>
      <c r="Q452" s="128"/>
      <c r="R452" s="128" t="s">
        <v>1087</v>
      </c>
      <c r="S452" s="128"/>
      <c r="T452" s="128"/>
      <c r="U452" s="128" t="s">
        <v>1088</v>
      </c>
      <c r="V452" s="128"/>
      <c r="W452" s="128"/>
      <c r="X452" s="128" t="s">
        <v>1089</v>
      </c>
      <c r="Y452" s="27"/>
      <c r="Z452" s="27"/>
    </row>
    <row r="453" customFormat="false" ht="15.2" hidden="false" customHeight="true" outlineLevel="0" collapsed="false">
      <c r="A453" s="27"/>
      <c r="B453" s="129" t="s">
        <v>1107</v>
      </c>
      <c r="C453" s="129"/>
      <c r="D453" s="129"/>
      <c r="E453" s="129"/>
      <c r="F453" s="129"/>
      <c r="G453" s="129"/>
      <c r="H453" s="129"/>
      <c r="I453" s="130"/>
      <c r="J453" s="130"/>
      <c r="K453" s="130"/>
      <c r="L453" s="131" t="n">
        <v>52.27</v>
      </c>
      <c r="M453" s="131"/>
      <c r="N453" s="131"/>
      <c r="O453" s="131"/>
      <c r="P453" s="131"/>
      <c r="Q453" s="131"/>
      <c r="R453" s="131"/>
      <c r="S453" s="131"/>
      <c r="T453" s="131"/>
      <c r="U453" s="131" t="n">
        <v>52.27</v>
      </c>
      <c r="V453" s="131"/>
      <c r="W453" s="131"/>
      <c r="X453" s="29"/>
      <c r="Y453" s="27"/>
      <c r="Z453" s="27"/>
    </row>
    <row r="454" customFormat="false" ht="15.2" hidden="false" customHeight="true" outlineLevel="0" collapsed="false">
      <c r="A454" s="27"/>
      <c r="B454" s="43" t="s">
        <v>1108</v>
      </c>
      <c r="C454" s="43"/>
      <c r="D454" s="43"/>
      <c r="E454" s="43"/>
      <c r="F454" s="43"/>
      <c r="G454" s="43"/>
      <c r="H454" s="43"/>
      <c r="I454" s="132"/>
      <c r="J454" s="132"/>
      <c r="K454" s="132"/>
      <c r="L454" s="133" t="n">
        <v>8.73</v>
      </c>
      <c r="M454" s="133"/>
      <c r="N454" s="133"/>
      <c r="O454" s="133"/>
      <c r="P454" s="133"/>
      <c r="Q454" s="133"/>
      <c r="R454" s="133"/>
      <c r="S454" s="133"/>
      <c r="T454" s="133"/>
      <c r="U454" s="133" t="n">
        <v>8.73</v>
      </c>
      <c r="V454" s="133"/>
      <c r="W454" s="133"/>
      <c r="X454" s="27"/>
      <c r="Y454" s="27"/>
      <c r="Z454" s="27"/>
    </row>
    <row r="455" customFormat="false" ht="15.2" hidden="false" customHeight="true" outlineLevel="0" collapsed="false">
      <c r="A455" s="27"/>
      <c r="B455" s="43" t="s">
        <v>1109</v>
      </c>
      <c r="C455" s="43"/>
      <c r="D455" s="43"/>
      <c r="E455" s="43"/>
      <c r="F455" s="43"/>
      <c r="G455" s="43"/>
      <c r="H455" s="43"/>
      <c r="I455" s="132"/>
      <c r="J455" s="132"/>
      <c r="K455" s="132"/>
      <c r="L455" s="133" t="n">
        <v>18.64</v>
      </c>
      <c r="M455" s="133"/>
      <c r="N455" s="133"/>
      <c r="O455" s="133"/>
      <c r="P455" s="133"/>
      <c r="Q455" s="133"/>
      <c r="R455" s="133"/>
      <c r="S455" s="133"/>
      <c r="T455" s="133"/>
      <c r="U455" s="133" t="n">
        <v>18.64</v>
      </c>
      <c r="V455" s="133"/>
      <c r="W455" s="133"/>
      <c r="X455" s="27"/>
      <c r="Y455" s="27"/>
      <c r="Z455" s="27"/>
    </row>
    <row r="456" customFormat="false" ht="15.2" hidden="false" customHeight="true" outlineLevel="0" collapsed="false">
      <c r="A456" s="27"/>
      <c r="B456" s="43" t="s">
        <v>1110</v>
      </c>
      <c r="C456" s="43"/>
      <c r="D456" s="43"/>
      <c r="E456" s="43"/>
      <c r="F456" s="43"/>
      <c r="G456" s="43"/>
      <c r="H456" s="43"/>
      <c r="I456" s="132"/>
      <c r="J456" s="132"/>
      <c r="K456" s="132"/>
      <c r="L456" s="133" t="n">
        <v>1.54</v>
      </c>
      <c r="M456" s="133"/>
      <c r="N456" s="133"/>
      <c r="O456" s="133"/>
      <c r="P456" s="133"/>
      <c r="Q456" s="133"/>
      <c r="R456" s="133"/>
      <c r="S456" s="133"/>
      <c r="T456" s="133"/>
      <c r="U456" s="133" t="n">
        <v>1.54</v>
      </c>
      <c r="V456" s="133"/>
      <c r="W456" s="133"/>
      <c r="X456" s="27"/>
      <c r="Y456" s="27"/>
      <c r="Z456" s="27"/>
    </row>
    <row r="457" customFormat="false" ht="15.2" hidden="false" customHeight="true" outlineLevel="0" collapsed="false">
      <c r="A457" s="27"/>
      <c r="B457" s="43" t="s">
        <v>1111</v>
      </c>
      <c r="C457" s="43"/>
      <c r="D457" s="43"/>
      <c r="E457" s="43"/>
      <c r="F457" s="43"/>
      <c r="G457" s="43"/>
      <c r="H457" s="43"/>
      <c r="I457" s="132"/>
      <c r="J457" s="132"/>
      <c r="K457" s="132"/>
      <c r="L457" s="133" t="n">
        <v>3.83</v>
      </c>
      <c r="M457" s="133"/>
      <c r="N457" s="133"/>
      <c r="O457" s="133"/>
      <c r="P457" s="133"/>
      <c r="Q457" s="133"/>
      <c r="R457" s="133"/>
      <c r="S457" s="133"/>
      <c r="T457" s="133"/>
      <c r="U457" s="133" t="n">
        <v>3.83</v>
      </c>
      <c r="V457" s="133"/>
      <c r="W457" s="133"/>
      <c r="X457" s="27"/>
      <c r="Y457" s="27"/>
      <c r="Z457" s="27"/>
    </row>
    <row r="458" customFormat="false" ht="15.2" hidden="false" customHeight="true" outlineLevel="0" collapsed="false">
      <c r="A458" s="27"/>
      <c r="B458" s="43" t="s">
        <v>1112</v>
      </c>
      <c r="C458" s="43"/>
      <c r="D458" s="43"/>
      <c r="E458" s="43"/>
      <c r="F458" s="43"/>
      <c r="G458" s="43"/>
      <c r="H458" s="43"/>
      <c r="I458" s="132"/>
      <c r="J458" s="132"/>
      <c r="K458" s="132"/>
      <c r="L458" s="133" t="n">
        <v>3.83</v>
      </c>
      <c r="M458" s="133"/>
      <c r="N458" s="133"/>
      <c r="O458" s="133"/>
      <c r="P458" s="133"/>
      <c r="Q458" s="133"/>
      <c r="R458" s="133"/>
      <c r="S458" s="133"/>
      <c r="T458" s="133"/>
      <c r="U458" s="133" t="n">
        <v>3.83</v>
      </c>
      <c r="V458" s="133"/>
      <c r="W458" s="133"/>
      <c r="X458" s="27"/>
      <c r="Y458" s="27"/>
      <c r="Z458" s="27"/>
    </row>
    <row r="459" customFormat="false" ht="15.2" hidden="false" customHeight="true" outlineLevel="0" collapsed="false">
      <c r="A459" s="27"/>
      <c r="B459" s="43" t="s">
        <v>1113</v>
      </c>
      <c r="C459" s="43"/>
      <c r="D459" s="43"/>
      <c r="E459" s="43"/>
      <c r="F459" s="43"/>
      <c r="G459" s="43"/>
      <c r="H459" s="43"/>
      <c r="I459" s="132"/>
      <c r="J459" s="132"/>
      <c r="K459" s="132"/>
      <c r="L459" s="133" t="n">
        <v>25.48</v>
      </c>
      <c r="M459" s="133"/>
      <c r="N459" s="133"/>
      <c r="O459" s="133"/>
      <c r="P459" s="133"/>
      <c r="Q459" s="133"/>
      <c r="R459" s="133"/>
      <c r="S459" s="133"/>
      <c r="T459" s="133"/>
      <c r="U459" s="133" t="n">
        <v>25.48</v>
      </c>
      <c r="V459" s="133"/>
      <c r="W459" s="133"/>
      <c r="X459" s="27"/>
      <c r="Y459" s="27"/>
      <c r="Z459" s="27"/>
    </row>
    <row r="460" customFormat="false" ht="15.2" hidden="false" customHeight="true" outlineLevel="0" collapsed="false">
      <c r="A460" s="27"/>
      <c r="B460" s="43" t="s">
        <v>1114</v>
      </c>
      <c r="C460" s="43"/>
      <c r="D460" s="43"/>
      <c r="E460" s="43"/>
      <c r="F460" s="43"/>
      <c r="G460" s="43"/>
      <c r="H460" s="43"/>
      <c r="I460" s="132"/>
      <c r="J460" s="132"/>
      <c r="K460" s="132"/>
      <c r="L460" s="133" t="n">
        <v>5.61</v>
      </c>
      <c r="M460" s="133"/>
      <c r="N460" s="133"/>
      <c r="O460" s="133"/>
      <c r="P460" s="133"/>
      <c r="Q460" s="133"/>
      <c r="R460" s="133"/>
      <c r="S460" s="133"/>
      <c r="T460" s="133"/>
      <c r="U460" s="133" t="n">
        <v>5.61</v>
      </c>
      <c r="V460" s="133"/>
      <c r="W460" s="133"/>
      <c r="X460" s="27"/>
      <c r="Y460" s="27"/>
      <c r="Z460" s="27"/>
    </row>
    <row r="461" customFormat="false" ht="15.2" hidden="false" customHeight="true" outlineLevel="0" collapsed="false">
      <c r="A461" s="27"/>
      <c r="B461" s="43" t="s">
        <v>1115</v>
      </c>
      <c r="C461" s="43"/>
      <c r="D461" s="43"/>
      <c r="E461" s="43"/>
      <c r="F461" s="43"/>
      <c r="G461" s="43"/>
      <c r="H461" s="43"/>
      <c r="I461" s="132"/>
      <c r="J461" s="132"/>
      <c r="K461" s="132"/>
      <c r="L461" s="133" t="n">
        <v>9.45</v>
      </c>
      <c r="M461" s="133"/>
      <c r="N461" s="133"/>
      <c r="O461" s="133"/>
      <c r="P461" s="133"/>
      <c r="Q461" s="133"/>
      <c r="R461" s="133"/>
      <c r="S461" s="133"/>
      <c r="T461" s="133"/>
      <c r="U461" s="134" t="n">
        <v>9.45</v>
      </c>
      <c r="V461" s="134"/>
      <c r="W461" s="134"/>
      <c r="X461" s="27"/>
      <c r="Y461" s="27"/>
      <c r="Z461" s="27"/>
    </row>
    <row r="462" customFormat="false" ht="15.2" hidden="false" customHeight="true" outlineLevel="0" collapsed="false">
      <c r="A462" s="27"/>
      <c r="B462" s="135"/>
      <c r="C462" s="135"/>
      <c r="D462" s="135"/>
      <c r="E462" s="135"/>
      <c r="F462" s="136"/>
      <c r="G462" s="136"/>
      <c r="H462" s="136"/>
      <c r="I462" s="136"/>
      <c r="J462" s="136"/>
      <c r="K462" s="136"/>
      <c r="L462" s="137"/>
      <c r="M462" s="137"/>
      <c r="N462" s="137"/>
      <c r="O462" s="137"/>
      <c r="P462" s="137"/>
      <c r="Q462" s="137"/>
      <c r="R462" s="137"/>
      <c r="S462" s="137"/>
      <c r="T462" s="137"/>
      <c r="U462" s="138" t="n">
        <v>129.38</v>
      </c>
      <c r="V462" s="138"/>
      <c r="W462" s="138"/>
      <c r="X462" s="137" t="n">
        <v>129.38</v>
      </c>
      <c r="Y462" s="27"/>
      <c r="Z462" s="27"/>
    </row>
    <row r="463" customFormat="false" ht="15.4" hidden="false" customHeight="true" outlineLevel="0" collapsed="false">
      <c r="A463" s="27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123" t="s">
        <v>1096</v>
      </c>
      <c r="R463" s="123"/>
      <c r="S463" s="123"/>
      <c r="T463" s="123"/>
      <c r="U463" s="123"/>
      <c r="V463" s="123"/>
      <c r="W463" s="123"/>
      <c r="X463" s="124" t="n">
        <v>129.38</v>
      </c>
      <c r="Y463" s="27"/>
      <c r="Z463" s="27"/>
    </row>
    <row r="464" customFormat="false" ht="15.4" hidden="false" customHeight="true" outlineLevel="0" collapsed="false">
      <c r="A464" s="119" t="s">
        <v>193</v>
      </c>
      <c r="B464" s="119"/>
      <c r="C464" s="125" t="s">
        <v>72</v>
      </c>
      <c r="D464" s="126" t="s">
        <v>194</v>
      </c>
      <c r="E464" s="126"/>
      <c r="F464" s="126"/>
      <c r="G464" s="126"/>
      <c r="H464" s="126"/>
      <c r="I464" s="126"/>
      <c r="J464" s="126"/>
      <c r="K464" s="126"/>
      <c r="L464" s="126"/>
      <c r="M464" s="126"/>
      <c r="N464" s="126"/>
      <c r="O464" s="126"/>
      <c r="P464" s="126"/>
      <c r="Q464" s="126"/>
      <c r="R464" s="126"/>
      <c r="S464" s="126"/>
      <c r="T464" s="126"/>
      <c r="U464" s="126"/>
      <c r="V464" s="126"/>
      <c r="W464" s="126"/>
      <c r="X464" s="27"/>
      <c r="Y464" s="27"/>
      <c r="Z464" s="27"/>
    </row>
    <row r="465" customFormat="false" ht="15.2" hidden="false" customHeight="true" outlineLevel="0" collapsed="false">
      <c r="A465" s="27"/>
      <c r="B465" s="127" t="s">
        <v>1226</v>
      </c>
      <c r="C465" s="127"/>
      <c r="D465" s="127"/>
      <c r="E465" s="127"/>
      <c r="F465" s="128" t="s">
        <v>1087</v>
      </c>
      <c r="G465" s="128"/>
      <c r="H465" s="128"/>
      <c r="I465" s="128"/>
      <c r="J465" s="128"/>
      <c r="K465" s="128"/>
      <c r="L465" s="128" t="s">
        <v>1097</v>
      </c>
      <c r="M465" s="128"/>
      <c r="N465" s="128"/>
      <c r="O465" s="128" t="s">
        <v>1087</v>
      </c>
      <c r="P465" s="128"/>
      <c r="Q465" s="128"/>
      <c r="R465" s="128" t="s">
        <v>1087</v>
      </c>
      <c r="S465" s="128"/>
      <c r="T465" s="128"/>
      <c r="U465" s="128" t="s">
        <v>1088</v>
      </c>
      <c r="V465" s="128"/>
      <c r="W465" s="128"/>
      <c r="X465" s="128" t="s">
        <v>1089</v>
      </c>
      <c r="Y465" s="27"/>
      <c r="Z465" s="27"/>
    </row>
    <row r="466" customFormat="false" ht="15.2" hidden="false" customHeight="true" outlineLevel="0" collapsed="false">
      <c r="A466" s="27"/>
      <c r="B466" s="129" t="s">
        <v>1227</v>
      </c>
      <c r="C466" s="129"/>
      <c r="D466" s="129"/>
      <c r="E466" s="129"/>
      <c r="F466" s="129"/>
      <c r="G466" s="129"/>
      <c r="H466" s="129"/>
      <c r="I466" s="130"/>
      <c r="J466" s="130"/>
      <c r="K466" s="130"/>
      <c r="L466" s="131" t="n">
        <v>30.1</v>
      </c>
      <c r="M466" s="131"/>
      <c r="N466" s="131"/>
      <c r="O466" s="131"/>
      <c r="P466" s="131"/>
      <c r="Q466" s="131"/>
      <c r="R466" s="131"/>
      <c r="S466" s="131"/>
      <c r="T466" s="131"/>
      <c r="U466" s="131" t="n">
        <v>30.1</v>
      </c>
      <c r="V466" s="131"/>
      <c r="W466" s="131"/>
      <c r="X466" s="29"/>
      <c r="Y466" s="27"/>
      <c r="Z466" s="27"/>
    </row>
    <row r="467" customFormat="false" ht="15.2" hidden="false" customHeight="true" outlineLevel="0" collapsed="false">
      <c r="A467" s="27"/>
      <c r="B467" s="43" t="s">
        <v>1228</v>
      </c>
      <c r="C467" s="43"/>
      <c r="D467" s="43"/>
      <c r="E467" s="43"/>
      <c r="F467" s="43"/>
      <c r="G467" s="43"/>
      <c r="H467" s="43"/>
      <c r="I467" s="132"/>
      <c r="J467" s="132"/>
      <c r="K467" s="132"/>
      <c r="L467" s="133" t="n">
        <v>9.75</v>
      </c>
      <c r="M467" s="133"/>
      <c r="N467" s="133"/>
      <c r="O467" s="133"/>
      <c r="P467" s="133"/>
      <c r="Q467" s="133"/>
      <c r="R467" s="133"/>
      <c r="S467" s="133"/>
      <c r="T467" s="133"/>
      <c r="U467" s="133" t="n">
        <v>9.75</v>
      </c>
      <c r="V467" s="133"/>
      <c r="W467" s="133"/>
      <c r="X467" s="27"/>
      <c r="Y467" s="27"/>
      <c r="Z467" s="27"/>
    </row>
    <row r="468" customFormat="false" ht="15.2" hidden="false" customHeight="true" outlineLevel="0" collapsed="false">
      <c r="A468" s="27"/>
      <c r="B468" s="43" t="s">
        <v>1229</v>
      </c>
      <c r="C468" s="43"/>
      <c r="D468" s="43"/>
      <c r="E468" s="43"/>
      <c r="F468" s="43"/>
      <c r="G468" s="43"/>
      <c r="H468" s="43"/>
      <c r="I468" s="132"/>
      <c r="J468" s="132"/>
      <c r="K468" s="132"/>
      <c r="L468" s="133" t="n">
        <v>21.65</v>
      </c>
      <c r="M468" s="133"/>
      <c r="N468" s="133"/>
      <c r="O468" s="133"/>
      <c r="P468" s="133"/>
      <c r="Q468" s="133"/>
      <c r="R468" s="133"/>
      <c r="S468" s="133"/>
      <c r="T468" s="133"/>
      <c r="U468" s="133" t="n">
        <v>21.65</v>
      </c>
      <c r="V468" s="133"/>
      <c r="W468" s="133"/>
      <c r="X468" s="27"/>
      <c r="Y468" s="27"/>
      <c r="Z468" s="27"/>
    </row>
    <row r="469" customFormat="false" ht="15.2" hidden="false" customHeight="true" outlineLevel="0" collapsed="false">
      <c r="A469" s="27"/>
      <c r="B469" s="43" t="s">
        <v>1230</v>
      </c>
      <c r="C469" s="43"/>
      <c r="D469" s="43"/>
      <c r="E469" s="43"/>
      <c r="F469" s="43"/>
      <c r="G469" s="43"/>
      <c r="H469" s="43"/>
      <c r="I469" s="132"/>
      <c r="J469" s="132"/>
      <c r="K469" s="132"/>
      <c r="L469" s="133" t="n">
        <v>2</v>
      </c>
      <c r="M469" s="133"/>
      <c r="N469" s="133"/>
      <c r="O469" s="133"/>
      <c r="P469" s="133"/>
      <c r="Q469" s="133"/>
      <c r="R469" s="133"/>
      <c r="S469" s="133"/>
      <c r="T469" s="133"/>
      <c r="U469" s="133" t="n">
        <v>2</v>
      </c>
      <c r="V469" s="133"/>
      <c r="W469" s="133"/>
      <c r="X469" s="27"/>
      <c r="Y469" s="27"/>
      <c r="Z469" s="27"/>
    </row>
    <row r="470" customFormat="false" ht="15.2" hidden="false" customHeight="true" outlineLevel="0" collapsed="false">
      <c r="A470" s="27"/>
      <c r="B470" s="43" t="s">
        <v>1231</v>
      </c>
      <c r="C470" s="43"/>
      <c r="D470" s="43"/>
      <c r="E470" s="43"/>
      <c r="F470" s="43"/>
      <c r="G470" s="43"/>
      <c r="H470" s="43"/>
      <c r="I470" s="132"/>
      <c r="J470" s="132"/>
      <c r="K470" s="132"/>
      <c r="L470" s="133" t="n">
        <v>18.2</v>
      </c>
      <c r="M470" s="133"/>
      <c r="N470" s="133"/>
      <c r="O470" s="133"/>
      <c r="P470" s="133"/>
      <c r="Q470" s="133"/>
      <c r="R470" s="133"/>
      <c r="S470" s="133"/>
      <c r="T470" s="133"/>
      <c r="U470" s="133" t="n">
        <v>18.2</v>
      </c>
      <c r="V470" s="133"/>
      <c r="W470" s="133"/>
      <c r="X470" s="27"/>
      <c r="Y470" s="27"/>
      <c r="Z470" s="27"/>
    </row>
    <row r="471" customFormat="false" ht="24" hidden="false" customHeight="true" outlineLevel="0" collapsed="false">
      <c r="A471" s="27"/>
      <c r="B471" s="43" t="s">
        <v>1232</v>
      </c>
      <c r="C471" s="43"/>
      <c r="D471" s="43"/>
      <c r="E471" s="43"/>
      <c r="F471" s="43"/>
      <c r="G471" s="43"/>
      <c r="H471" s="43"/>
      <c r="I471" s="132"/>
      <c r="J471" s="132"/>
      <c r="K471" s="132"/>
      <c r="L471" s="133" t="n">
        <v>5</v>
      </c>
      <c r="M471" s="133"/>
      <c r="N471" s="133"/>
      <c r="O471" s="133"/>
      <c r="P471" s="133"/>
      <c r="Q471" s="133"/>
      <c r="R471" s="133"/>
      <c r="S471" s="133"/>
      <c r="T471" s="133"/>
      <c r="U471" s="133" t="n">
        <v>5</v>
      </c>
      <c r="V471" s="133"/>
      <c r="W471" s="133"/>
      <c r="X471" s="27"/>
      <c r="Y471" s="27"/>
      <c r="Z471" s="27"/>
    </row>
    <row r="472" customFormat="false" ht="15.2" hidden="false" customHeight="true" outlineLevel="0" collapsed="false">
      <c r="A472" s="27"/>
      <c r="B472" s="43" t="s">
        <v>1233</v>
      </c>
      <c r="C472" s="43"/>
      <c r="D472" s="43"/>
      <c r="E472" s="43"/>
      <c r="F472" s="43"/>
      <c r="G472" s="43"/>
      <c r="H472" s="43"/>
      <c r="I472" s="132"/>
      <c r="J472" s="132"/>
      <c r="K472" s="132"/>
      <c r="L472" s="133" t="n">
        <v>8</v>
      </c>
      <c r="M472" s="133"/>
      <c r="N472" s="133"/>
      <c r="O472" s="133"/>
      <c r="P472" s="133"/>
      <c r="Q472" s="133"/>
      <c r="R472" s="133"/>
      <c r="S472" s="133"/>
      <c r="T472" s="133"/>
      <c r="U472" s="133" t="n">
        <v>8</v>
      </c>
      <c r="V472" s="133"/>
      <c r="W472" s="133"/>
      <c r="X472" s="27"/>
      <c r="Y472" s="27"/>
      <c r="Z472" s="27"/>
    </row>
    <row r="473" customFormat="false" ht="15.2" hidden="false" customHeight="true" outlineLevel="0" collapsed="false">
      <c r="A473" s="27"/>
      <c r="B473" s="43" t="s">
        <v>1234</v>
      </c>
      <c r="C473" s="43"/>
      <c r="D473" s="43"/>
      <c r="E473" s="43"/>
      <c r="F473" s="43"/>
      <c r="G473" s="43"/>
      <c r="H473" s="43"/>
      <c r="I473" s="132"/>
      <c r="J473" s="132"/>
      <c r="K473" s="132"/>
      <c r="L473" s="133" t="n">
        <v>8</v>
      </c>
      <c r="M473" s="133"/>
      <c r="N473" s="133"/>
      <c r="O473" s="133"/>
      <c r="P473" s="133"/>
      <c r="Q473" s="133"/>
      <c r="R473" s="133"/>
      <c r="S473" s="133"/>
      <c r="T473" s="133"/>
      <c r="U473" s="133" t="n">
        <v>8</v>
      </c>
      <c r="V473" s="133"/>
      <c r="W473" s="133"/>
      <c r="X473" s="27"/>
      <c r="Y473" s="27"/>
      <c r="Z473" s="27"/>
    </row>
    <row r="474" customFormat="false" ht="15.2" hidden="false" customHeight="true" outlineLevel="0" collapsed="false">
      <c r="A474" s="27"/>
      <c r="B474" s="43" t="s">
        <v>1113</v>
      </c>
      <c r="C474" s="43"/>
      <c r="D474" s="43"/>
      <c r="E474" s="43"/>
      <c r="F474" s="43"/>
      <c r="G474" s="43"/>
      <c r="H474" s="43"/>
      <c r="I474" s="132"/>
      <c r="J474" s="132"/>
      <c r="K474" s="132"/>
      <c r="L474" s="133" t="n">
        <v>20.2</v>
      </c>
      <c r="M474" s="133"/>
      <c r="N474" s="133"/>
      <c r="O474" s="133"/>
      <c r="P474" s="133"/>
      <c r="Q474" s="133"/>
      <c r="R474" s="133"/>
      <c r="S474" s="133"/>
      <c r="T474" s="133"/>
      <c r="U474" s="133" t="n">
        <v>20.2</v>
      </c>
      <c r="V474" s="133"/>
      <c r="W474" s="133"/>
      <c r="X474" s="27"/>
      <c r="Y474" s="27"/>
      <c r="Z474" s="27"/>
    </row>
    <row r="475" customFormat="false" ht="15.2" hidden="false" customHeight="true" outlineLevel="0" collapsed="false">
      <c r="A475" s="27"/>
      <c r="B475" s="43" t="s">
        <v>1114</v>
      </c>
      <c r="C475" s="43"/>
      <c r="D475" s="43"/>
      <c r="E475" s="43"/>
      <c r="F475" s="43"/>
      <c r="G475" s="43"/>
      <c r="H475" s="43"/>
      <c r="I475" s="132"/>
      <c r="J475" s="132"/>
      <c r="K475" s="132"/>
      <c r="L475" s="133" t="n">
        <v>9.5</v>
      </c>
      <c r="M475" s="133"/>
      <c r="N475" s="133"/>
      <c r="O475" s="133"/>
      <c r="P475" s="133"/>
      <c r="Q475" s="133"/>
      <c r="R475" s="133"/>
      <c r="S475" s="133"/>
      <c r="T475" s="133"/>
      <c r="U475" s="133" t="n">
        <v>9.5</v>
      </c>
      <c r="V475" s="133"/>
      <c r="W475" s="133"/>
      <c r="X475" s="27"/>
      <c r="Y475" s="27"/>
      <c r="Z475" s="27"/>
    </row>
    <row r="476" customFormat="false" ht="15.2" hidden="false" customHeight="true" outlineLevel="0" collapsed="false">
      <c r="A476" s="27"/>
      <c r="B476" s="43" t="s">
        <v>1115</v>
      </c>
      <c r="C476" s="43"/>
      <c r="D476" s="43"/>
      <c r="E476" s="43"/>
      <c r="F476" s="43"/>
      <c r="G476" s="43"/>
      <c r="H476" s="43"/>
      <c r="I476" s="132"/>
      <c r="J476" s="132"/>
      <c r="K476" s="132"/>
      <c r="L476" s="133" t="n">
        <v>12.3</v>
      </c>
      <c r="M476" s="133"/>
      <c r="N476" s="133"/>
      <c r="O476" s="133"/>
      <c r="P476" s="133"/>
      <c r="Q476" s="133"/>
      <c r="R476" s="133"/>
      <c r="S476" s="133"/>
      <c r="T476" s="133"/>
      <c r="U476" s="134" t="n">
        <v>12.3</v>
      </c>
      <c r="V476" s="134"/>
      <c r="W476" s="134"/>
      <c r="X476" s="27"/>
      <c r="Y476" s="27"/>
      <c r="Z476" s="27"/>
    </row>
    <row r="477" customFormat="false" ht="15.2" hidden="false" customHeight="true" outlineLevel="0" collapsed="false">
      <c r="A477" s="27"/>
      <c r="B477" s="135"/>
      <c r="C477" s="135"/>
      <c r="D477" s="135"/>
      <c r="E477" s="135"/>
      <c r="F477" s="136"/>
      <c r="G477" s="136"/>
      <c r="H477" s="136"/>
      <c r="I477" s="136"/>
      <c r="J477" s="136"/>
      <c r="K477" s="136"/>
      <c r="L477" s="137"/>
      <c r="M477" s="137"/>
      <c r="N477" s="137"/>
      <c r="O477" s="137"/>
      <c r="P477" s="137"/>
      <c r="Q477" s="137"/>
      <c r="R477" s="137"/>
      <c r="S477" s="137"/>
      <c r="T477" s="137"/>
      <c r="U477" s="138" t="n">
        <v>144.7</v>
      </c>
      <c r="V477" s="138"/>
      <c r="W477" s="138"/>
      <c r="X477" s="137" t="n">
        <v>144.7</v>
      </c>
      <c r="Y477" s="27"/>
      <c r="Z477" s="27"/>
    </row>
    <row r="478" customFormat="false" ht="15.4" hidden="false" customHeight="true" outlineLevel="0" collapsed="false">
      <c r="A478" s="27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123" t="s">
        <v>1124</v>
      </c>
      <c r="R478" s="123"/>
      <c r="S478" s="123"/>
      <c r="T478" s="123"/>
      <c r="U478" s="123"/>
      <c r="V478" s="123"/>
      <c r="W478" s="123"/>
      <c r="X478" s="124" t="n">
        <v>144.7</v>
      </c>
      <c r="Y478" s="27"/>
      <c r="Z478" s="27"/>
    </row>
    <row r="479" customFormat="false" ht="15.4" hidden="false" customHeight="true" outlineLevel="0" collapsed="false">
      <c r="A479" s="119" t="s">
        <v>195</v>
      </c>
      <c r="B479" s="119"/>
      <c r="C479" s="125" t="s">
        <v>49</v>
      </c>
      <c r="D479" s="126" t="s">
        <v>197</v>
      </c>
      <c r="E479" s="126"/>
      <c r="F479" s="126"/>
      <c r="G479" s="126"/>
      <c r="H479" s="126"/>
      <c r="I479" s="126"/>
      <c r="J479" s="126"/>
      <c r="K479" s="126"/>
      <c r="L479" s="126"/>
      <c r="M479" s="126"/>
      <c r="N479" s="126"/>
      <c r="O479" s="126"/>
      <c r="P479" s="126"/>
      <c r="Q479" s="126"/>
      <c r="R479" s="126"/>
      <c r="S479" s="126"/>
      <c r="T479" s="126"/>
      <c r="U479" s="126"/>
      <c r="V479" s="126"/>
      <c r="W479" s="126"/>
      <c r="X479" s="27"/>
      <c r="Y479" s="27"/>
      <c r="Z479" s="27"/>
    </row>
    <row r="480" customFormat="false" ht="15.2" hidden="false" customHeight="true" outlineLevel="0" collapsed="false">
      <c r="A480" s="27"/>
      <c r="B480" s="127" t="s">
        <v>1160</v>
      </c>
      <c r="C480" s="127"/>
      <c r="D480" s="127"/>
      <c r="E480" s="127"/>
      <c r="F480" s="128" t="s">
        <v>1086</v>
      </c>
      <c r="G480" s="128"/>
      <c r="H480" s="128"/>
      <c r="I480" s="128"/>
      <c r="J480" s="128"/>
      <c r="K480" s="128"/>
      <c r="L480" s="128" t="s">
        <v>1106</v>
      </c>
      <c r="M480" s="128"/>
      <c r="N480" s="128"/>
      <c r="O480" s="128" t="s">
        <v>1087</v>
      </c>
      <c r="P480" s="128"/>
      <c r="Q480" s="128"/>
      <c r="R480" s="128" t="s">
        <v>1087</v>
      </c>
      <c r="S480" s="128"/>
      <c r="T480" s="128"/>
      <c r="U480" s="128" t="s">
        <v>1088</v>
      </c>
      <c r="V480" s="128"/>
      <c r="W480" s="128"/>
      <c r="X480" s="128" t="s">
        <v>1089</v>
      </c>
      <c r="Y480" s="27"/>
      <c r="Z480" s="27"/>
    </row>
    <row r="481" customFormat="false" ht="15.2" hidden="false" customHeight="true" outlineLevel="0" collapsed="false">
      <c r="A481" s="27"/>
      <c r="B481" s="129" t="s">
        <v>1235</v>
      </c>
      <c r="C481" s="129"/>
      <c r="D481" s="129"/>
      <c r="E481" s="129"/>
      <c r="F481" s="129"/>
      <c r="G481" s="129"/>
      <c r="H481" s="129"/>
      <c r="I481" s="130" t="n">
        <v>2</v>
      </c>
      <c r="J481" s="130"/>
      <c r="K481" s="130"/>
      <c r="L481" s="131" t="n">
        <v>16.23</v>
      </c>
      <c r="M481" s="131"/>
      <c r="N481" s="131"/>
      <c r="O481" s="131"/>
      <c r="P481" s="131"/>
      <c r="Q481" s="131"/>
      <c r="R481" s="131"/>
      <c r="S481" s="131"/>
      <c r="T481" s="131"/>
      <c r="U481" s="131" t="n">
        <v>32.46</v>
      </c>
      <c r="V481" s="131"/>
      <c r="W481" s="131"/>
      <c r="X481" s="29"/>
      <c r="Y481" s="27"/>
      <c r="Z481" s="27"/>
    </row>
    <row r="482" customFormat="false" ht="15.2" hidden="false" customHeight="true" outlineLevel="0" collapsed="false">
      <c r="A482" s="27"/>
      <c r="B482" s="43" t="s">
        <v>1236</v>
      </c>
      <c r="C482" s="43"/>
      <c r="D482" s="43"/>
      <c r="E482" s="43"/>
      <c r="F482" s="43"/>
      <c r="G482" s="43"/>
      <c r="H482" s="43"/>
      <c r="I482" s="132" t="n">
        <v>1</v>
      </c>
      <c r="J482" s="132"/>
      <c r="K482" s="132"/>
      <c r="L482" s="133" t="n">
        <v>3.06</v>
      </c>
      <c r="M482" s="133"/>
      <c r="N482" s="133"/>
      <c r="O482" s="133"/>
      <c r="P482" s="133"/>
      <c r="Q482" s="133"/>
      <c r="R482" s="133"/>
      <c r="S482" s="133"/>
      <c r="T482" s="133"/>
      <c r="U482" s="133" t="n">
        <v>3.06</v>
      </c>
      <c r="V482" s="133"/>
      <c r="W482" s="133"/>
      <c r="X482" s="27"/>
      <c r="Y482" s="27"/>
      <c r="Z482" s="27"/>
    </row>
    <row r="483" customFormat="false" ht="15.2" hidden="false" customHeight="true" outlineLevel="0" collapsed="false">
      <c r="A483" s="27"/>
      <c r="B483" s="43" t="s">
        <v>1237</v>
      </c>
      <c r="C483" s="43"/>
      <c r="D483" s="43"/>
      <c r="E483" s="43"/>
      <c r="F483" s="43"/>
      <c r="G483" s="43"/>
      <c r="H483" s="43"/>
      <c r="I483" s="132" t="n">
        <v>1</v>
      </c>
      <c r="J483" s="132"/>
      <c r="K483" s="132"/>
      <c r="L483" s="133" t="n">
        <v>4.15</v>
      </c>
      <c r="M483" s="133"/>
      <c r="N483" s="133"/>
      <c r="O483" s="133"/>
      <c r="P483" s="133"/>
      <c r="Q483" s="133"/>
      <c r="R483" s="133"/>
      <c r="S483" s="133"/>
      <c r="T483" s="133"/>
      <c r="U483" s="134" t="n">
        <v>4.15</v>
      </c>
      <c r="V483" s="134"/>
      <c r="W483" s="134"/>
      <c r="X483" s="27"/>
      <c r="Y483" s="27"/>
      <c r="Z483" s="27"/>
    </row>
    <row r="484" customFormat="false" ht="15.2" hidden="false" customHeight="true" outlineLevel="0" collapsed="false">
      <c r="A484" s="27"/>
      <c r="B484" s="135"/>
      <c r="C484" s="135"/>
      <c r="D484" s="135"/>
      <c r="E484" s="135"/>
      <c r="F484" s="136"/>
      <c r="G484" s="136"/>
      <c r="H484" s="136"/>
      <c r="I484" s="136"/>
      <c r="J484" s="136"/>
      <c r="K484" s="136"/>
      <c r="L484" s="137"/>
      <c r="M484" s="137"/>
      <c r="N484" s="137"/>
      <c r="O484" s="137"/>
      <c r="P484" s="137"/>
      <c r="Q484" s="137"/>
      <c r="R484" s="137"/>
      <c r="S484" s="137"/>
      <c r="T484" s="137"/>
      <c r="U484" s="138" t="n">
        <v>39.67</v>
      </c>
      <c r="V484" s="138"/>
      <c r="W484" s="138"/>
      <c r="X484" s="137" t="n">
        <v>39.67</v>
      </c>
      <c r="Y484" s="27"/>
      <c r="Z484" s="27"/>
    </row>
    <row r="485" customFormat="false" ht="15.4" hidden="false" customHeight="true" outlineLevel="0" collapsed="false">
      <c r="A485" s="27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123" t="s">
        <v>1096</v>
      </c>
      <c r="R485" s="123"/>
      <c r="S485" s="123"/>
      <c r="T485" s="123"/>
      <c r="U485" s="123"/>
      <c r="V485" s="123"/>
      <c r="W485" s="123"/>
      <c r="X485" s="124" t="n">
        <v>39.67</v>
      </c>
      <c r="Y485" s="27"/>
      <c r="Z485" s="27"/>
    </row>
    <row r="486" customFormat="false" ht="31.7" hidden="false" customHeight="true" outlineLevel="0" collapsed="false">
      <c r="A486" s="119" t="s">
        <v>199</v>
      </c>
      <c r="B486" s="119"/>
      <c r="C486" s="125" t="s">
        <v>1082</v>
      </c>
      <c r="D486" s="126" t="s">
        <v>200</v>
      </c>
      <c r="E486" s="126"/>
      <c r="F486" s="126"/>
      <c r="G486" s="126"/>
      <c r="H486" s="126"/>
      <c r="I486" s="126"/>
      <c r="J486" s="126"/>
      <c r="K486" s="126"/>
      <c r="L486" s="126"/>
      <c r="M486" s="126"/>
      <c r="N486" s="126"/>
      <c r="O486" s="126"/>
      <c r="P486" s="126"/>
      <c r="Q486" s="126"/>
      <c r="R486" s="126"/>
      <c r="S486" s="126"/>
      <c r="T486" s="126"/>
      <c r="U486" s="126"/>
      <c r="V486" s="126"/>
      <c r="W486" s="126"/>
      <c r="X486" s="27"/>
      <c r="Y486" s="27"/>
      <c r="Z486" s="35"/>
    </row>
    <row r="487" customFormat="false" ht="15.2" hidden="false" customHeight="true" outlineLevel="0" collapsed="false">
      <c r="A487" s="27"/>
      <c r="B487" s="127"/>
      <c r="C487" s="127"/>
      <c r="D487" s="127"/>
      <c r="E487" s="127"/>
      <c r="F487" s="128" t="s">
        <v>1086</v>
      </c>
      <c r="G487" s="128"/>
      <c r="H487" s="128"/>
      <c r="I487" s="128"/>
      <c r="J487" s="128"/>
      <c r="K487" s="128"/>
      <c r="L487" s="128" t="s">
        <v>1087</v>
      </c>
      <c r="M487" s="128"/>
      <c r="N487" s="128"/>
      <c r="O487" s="128" t="s">
        <v>1087</v>
      </c>
      <c r="P487" s="128"/>
      <c r="Q487" s="128"/>
      <c r="R487" s="128" t="s">
        <v>1087</v>
      </c>
      <c r="S487" s="128"/>
      <c r="T487" s="128"/>
      <c r="U487" s="128" t="s">
        <v>1088</v>
      </c>
      <c r="V487" s="128"/>
      <c r="W487" s="128"/>
      <c r="X487" s="128" t="s">
        <v>1089</v>
      </c>
      <c r="Y487" s="27"/>
      <c r="Z487" s="27"/>
    </row>
    <row r="488" customFormat="false" ht="15.2" hidden="false" customHeight="true" outlineLevel="0" collapsed="false">
      <c r="A488" s="27"/>
      <c r="B488" s="129" t="s">
        <v>1238</v>
      </c>
      <c r="C488" s="129"/>
      <c r="D488" s="129"/>
      <c r="E488" s="129"/>
      <c r="F488" s="129"/>
      <c r="G488" s="129"/>
      <c r="H488" s="129"/>
      <c r="I488" s="130" t="n">
        <v>3</v>
      </c>
      <c r="J488" s="130"/>
      <c r="K488" s="130"/>
      <c r="L488" s="131"/>
      <c r="M488" s="131"/>
      <c r="N488" s="131"/>
      <c r="O488" s="131"/>
      <c r="P488" s="131"/>
      <c r="Q488" s="131"/>
      <c r="R488" s="131"/>
      <c r="S488" s="131"/>
      <c r="T488" s="131"/>
      <c r="U488" s="139" t="n">
        <v>3</v>
      </c>
      <c r="V488" s="139"/>
      <c r="W488" s="139"/>
      <c r="X488" s="29"/>
      <c r="Y488" s="27"/>
      <c r="Z488" s="27"/>
    </row>
    <row r="489" customFormat="false" ht="15.2" hidden="false" customHeight="true" outlineLevel="0" collapsed="false">
      <c r="A489" s="27"/>
      <c r="B489" s="135"/>
      <c r="C489" s="135"/>
      <c r="D489" s="135"/>
      <c r="E489" s="135"/>
      <c r="F489" s="136"/>
      <c r="G489" s="136"/>
      <c r="H489" s="136"/>
      <c r="I489" s="136"/>
      <c r="J489" s="136"/>
      <c r="K489" s="136"/>
      <c r="L489" s="137"/>
      <c r="M489" s="137"/>
      <c r="N489" s="137"/>
      <c r="O489" s="137"/>
      <c r="P489" s="137"/>
      <c r="Q489" s="137"/>
      <c r="R489" s="137"/>
      <c r="S489" s="137"/>
      <c r="T489" s="137"/>
      <c r="U489" s="138" t="n">
        <v>3</v>
      </c>
      <c r="V489" s="138"/>
      <c r="W489" s="138"/>
      <c r="X489" s="137" t="n">
        <v>3</v>
      </c>
      <c r="Y489" s="27"/>
      <c r="Z489" s="27"/>
    </row>
    <row r="490" customFormat="false" ht="15.4" hidden="false" customHeight="true" outlineLevel="0" collapsed="false">
      <c r="A490" s="27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123" t="s">
        <v>1083</v>
      </c>
      <c r="R490" s="123"/>
      <c r="S490" s="123"/>
      <c r="T490" s="123"/>
      <c r="U490" s="123"/>
      <c r="V490" s="123"/>
      <c r="W490" s="123"/>
      <c r="X490" s="124" t="n">
        <v>3</v>
      </c>
      <c r="Y490" s="27"/>
      <c r="Z490" s="27"/>
    </row>
    <row r="491" customFormat="false" ht="22.15" hidden="false" customHeight="true" outlineLevel="0" collapsed="false">
      <c r="A491" s="119" t="s">
        <v>201</v>
      </c>
      <c r="B491" s="119"/>
      <c r="C491" s="125" t="s">
        <v>1082</v>
      </c>
      <c r="D491" s="126" t="s">
        <v>202</v>
      </c>
      <c r="E491" s="126"/>
      <c r="F491" s="126"/>
      <c r="G491" s="126"/>
      <c r="H491" s="126"/>
      <c r="I491" s="126"/>
      <c r="J491" s="126"/>
      <c r="K491" s="126"/>
      <c r="L491" s="126"/>
      <c r="M491" s="126"/>
      <c r="N491" s="126"/>
      <c r="O491" s="126"/>
      <c r="P491" s="126"/>
      <c r="Q491" s="126"/>
      <c r="R491" s="126"/>
      <c r="S491" s="126"/>
      <c r="T491" s="126"/>
      <c r="U491" s="126"/>
      <c r="V491" s="126"/>
      <c r="W491" s="126"/>
      <c r="X491" s="27"/>
      <c r="Y491" s="27"/>
      <c r="Z491" s="27"/>
    </row>
    <row r="492" customFormat="false" ht="15.2" hidden="false" customHeight="true" outlineLevel="0" collapsed="false">
      <c r="A492" s="27"/>
      <c r="B492" s="127"/>
      <c r="C492" s="127"/>
      <c r="D492" s="127"/>
      <c r="E492" s="127"/>
      <c r="F492" s="128" t="s">
        <v>1086</v>
      </c>
      <c r="G492" s="128"/>
      <c r="H492" s="128"/>
      <c r="I492" s="128"/>
      <c r="J492" s="128"/>
      <c r="K492" s="128"/>
      <c r="L492" s="128" t="s">
        <v>1087</v>
      </c>
      <c r="M492" s="128"/>
      <c r="N492" s="128"/>
      <c r="O492" s="128" t="s">
        <v>1087</v>
      </c>
      <c r="P492" s="128"/>
      <c r="Q492" s="128"/>
      <c r="R492" s="128" t="s">
        <v>1087</v>
      </c>
      <c r="S492" s="128"/>
      <c r="T492" s="128"/>
      <c r="U492" s="128" t="s">
        <v>1088</v>
      </c>
      <c r="V492" s="128"/>
      <c r="W492" s="128"/>
      <c r="X492" s="128" t="s">
        <v>1089</v>
      </c>
      <c r="Y492" s="27"/>
      <c r="Z492" s="27"/>
    </row>
    <row r="493" customFormat="false" ht="21.4" hidden="false" customHeight="true" outlineLevel="0" collapsed="false">
      <c r="A493" s="27"/>
      <c r="B493" s="129" t="s">
        <v>1239</v>
      </c>
      <c r="C493" s="129"/>
      <c r="D493" s="129"/>
      <c r="E493" s="129"/>
      <c r="F493" s="129"/>
      <c r="G493" s="129"/>
      <c r="H493" s="129"/>
      <c r="I493" s="130" t="n">
        <v>2</v>
      </c>
      <c r="J493" s="130"/>
      <c r="K493" s="130"/>
      <c r="L493" s="131"/>
      <c r="M493" s="131"/>
      <c r="N493" s="131"/>
      <c r="O493" s="131"/>
      <c r="P493" s="131"/>
      <c r="Q493" s="131"/>
      <c r="R493" s="131"/>
      <c r="S493" s="131"/>
      <c r="T493" s="131"/>
      <c r="U493" s="139" t="n">
        <v>2</v>
      </c>
      <c r="V493" s="139"/>
      <c r="W493" s="139"/>
      <c r="X493" s="29"/>
      <c r="Y493" s="27"/>
      <c r="Z493" s="27"/>
    </row>
    <row r="494" customFormat="false" ht="15.2" hidden="false" customHeight="true" outlineLevel="0" collapsed="false">
      <c r="A494" s="27"/>
      <c r="B494" s="135"/>
      <c r="C494" s="135"/>
      <c r="D494" s="135"/>
      <c r="E494" s="135"/>
      <c r="F494" s="136"/>
      <c r="G494" s="136"/>
      <c r="H494" s="136"/>
      <c r="I494" s="136"/>
      <c r="J494" s="136"/>
      <c r="K494" s="136"/>
      <c r="L494" s="137"/>
      <c r="M494" s="137"/>
      <c r="N494" s="137"/>
      <c r="O494" s="137"/>
      <c r="P494" s="137"/>
      <c r="Q494" s="137"/>
      <c r="R494" s="137"/>
      <c r="S494" s="137"/>
      <c r="T494" s="137"/>
      <c r="U494" s="138" t="n">
        <v>2</v>
      </c>
      <c r="V494" s="138"/>
      <c r="W494" s="138"/>
      <c r="X494" s="137" t="n">
        <v>2</v>
      </c>
      <c r="Y494" s="27"/>
      <c r="Z494" s="27"/>
    </row>
    <row r="495" customFormat="false" ht="15.4" hidden="false" customHeight="true" outlineLevel="0" collapsed="false">
      <c r="A495" s="27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123" t="s">
        <v>1083</v>
      </c>
      <c r="R495" s="123"/>
      <c r="S495" s="123"/>
      <c r="T495" s="123"/>
      <c r="U495" s="123"/>
      <c r="V495" s="123"/>
      <c r="W495" s="123"/>
      <c r="X495" s="124" t="n">
        <v>2</v>
      </c>
      <c r="Y495" s="27"/>
      <c r="Z495" s="27"/>
    </row>
    <row r="496" customFormat="false" ht="22.15" hidden="false" customHeight="true" outlineLevel="0" collapsed="false">
      <c r="A496" s="119" t="s">
        <v>203</v>
      </c>
      <c r="B496" s="119"/>
      <c r="C496" s="125" t="s">
        <v>1082</v>
      </c>
      <c r="D496" s="126" t="s">
        <v>204</v>
      </c>
      <c r="E496" s="126"/>
      <c r="F496" s="126"/>
      <c r="G496" s="126"/>
      <c r="H496" s="126"/>
      <c r="I496" s="126"/>
      <c r="J496" s="126"/>
      <c r="K496" s="126"/>
      <c r="L496" s="126"/>
      <c r="M496" s="126"/>
      <c r="N496" s="126"/>
      <c r="O496" s="126"/>
      <c r="P496" s="126"/>
      <c r="Q496" s="126"/>
      <c r="R496" s="126"/>
      <c r="S496" s="126"/>
      <c r="T496" s="126"/>
      <c r="U496" s="126"/>
      <c r="V496" s="126"/>
      <c r="W496" s="126"/>
      <c r="X496" s="27"/>
      <c r="Y496" s="27"/>
      <c r="Z496" s="27"/>
    </row>
    <row r="497" customFormat="false" ht="15.2" hidden="false" customHeight="true" outlineLevel="0" collapsed="false">
      <c r="A497" s="27"/>
      <c r="B497" s="127"/>
      <c r="C497" s="127"/>
      <c r="D497" s="127"/>
      <c r="E497" s="127"/>
      <c r="F497" s="128" t="s">
        <v>1086</v>
      </c>
      <c r="G497" s="128"/>
      <c r="H497" s="128"/>
      <c r="I497" s="128"/>
      <c r="J497" s="128"/>
      <c r="K497" s="128"/>
      <c r="L497" s="128" t="s">
        <v>1087</v>
      </c>
      <c r="M497" s="128"/>
      <c r="N497" s="128"/>
      <c r="O497" s="128" t="s">
        <v>1087</v>
      </c>
      <c r="P497" s="128"/>
      <c r="Q497" s="128"/>
      <c r="R497" s="128" t="s">
        <v>1087</v>
      </c>
      <c r="S497" s="128"/>
      <c r="T497" s="128"/>
      <c r="U497" s="128" t="s">
        <v>1088</v>
      </c>
      <c r="V497" s="128"/>
      <c r="W497" s="128"/>
      <c r="X497" s="128" t="s">
        <v>1089</v>
      </c>
      <c r="Y497" s="27"/>
      <c r="Z497" s="27"/>
    </row>
    <row r="498" customFormat="false" ht="15.2" hidden="false" customHeight="true" outlineLevel="0" collapsed="false">
      <c r="A498" s="27"/>
      <c r="B498" s="129" t="s">
        <v>1240</v>
      </c>
      <c r="C498" s="129"/>
      <c r="D498" s="129"/>
      <c r="E498" s="129"/>
      <c r="F498" s="129"/>
      <c r="G498" s="129"/>
      <c r="H498" s="129"/>
      <c r="I498" s="130" t="n">
        <v>1</v>
      </c>
      <c r="J498" s="130"/>
      <c r="K498" s="130"/>
      <c r="L498" s="131"/>
      <c r="M498" s="131"/>
      <c r="N498" s="131"/>
      <c r="O498" s="131"/>
      <c r="P498" s="131"/>
      <c r="Q498" s="131"/>
      <c r="R498" s="131"/>
      <c r="S498" s="131"/>
      <c r="T498" s="131"/>
      <c r="U498" s="139" t="n">
        <v>1</v>
      </c>
      <c r="V498" s="139"/>
      <c r="W498" s="139"/>
      <c r="X498" s="29"/>
      <c r="Y498" s="27"/>
      <c r="Z498" s="27"/>
    </row>
    <row r="499" customFormat="false" ht="15.2" hidden="false" customHeight="true" outlineLevel="0" collapsed="false">
      <c r="A499" s="27"/>
      <c r="B499" s="135"/>
      <c r="C499" s="135"/>
      <c r="D499" s="135"/>
      <c r="E499" s="135"/>
      <c r="F499" s="136"/>
      <c r="G499" s="136"/>
      <c r="H499" s="136"/>
      <c r="I499" s="136"/>
      <c r="J499" s="136"/>
      <c r="K499" s="136"/>
      <c r="L499" s="137"/>
      <c r="M499" s="137"/>
      <c r="N499" s="137"/>
      <c r="O499" s="137"/>
      <c r="P499" s="137"/>
      <c r="Q499" s="137"/>
      <c r="R499" s="137"/>
      <c r="S499" s="137"/>
      <c r="T499" s="137"/>
      <c r="U499" s="138" t="n">
        <v>1</v>
      </c>
      <c r="V499" s="138"/>
      <c r="W499" s="138"/>
      <c r="X499" s="137" t="n">
        <v>1</v>
      </c>
      <c r="Y499" s="27"/>
      <c r="Z499" s="27"/>
    </row>
    <row r="500" customFormat="false" ht="15.4" hidden="false" customHeight="true" outlineLevel="0" collapsed="false">
      <c r="A500" s="27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123" t="s">
        <v>1083</v>
      </c>
      <c r="R500" s="123"/>
      <c r="S500" s="123"/>
      <c r="T500" s="123"/>
      <c r="U500" s="123"/>
      <c r="V500" s="123"/>
      <c r="W500" s="123"/>
      <c r="X500" s="124" t="n">
        <v>1</v>
      </c>
      <c r="Y500" s="27"/>
      <c r="Z500" s="27"/>
    </row>
    <row r="501" customFormat="false" ht="15.4" hidden="false" customHeight="true" outlineLevel="0" collapsed="false">
      <c r="A501" s="119" t="s">
        <v>205</v>
      </c>
      <c r="B501" s="119"/>
      <c r="C501" s="125" t="s">
        <v>1082</v>
      </c>
      <c r="D501" s="126" t="s">
        <v>206</v>
      </c>
      <c r="E501" s="126"/>
      <c r="F501" s="126"/>
      <c r="G501" s="126"/>
      <c r="H501" s="126"/>
      <c r="I501" s="126"/>
      <c r="J501" s="126"/>
      <c r="K501" s="126"/>
      <c r="L501" s="126"/>
      <c r="M501" s="126"/>
      <c r="N501" s="126"/>
      <c r="O501" s="126"/>
      <c r="P501" s="126"/>
      <c r="Q501" s="126"/>
      <c r="R501" s="126"/>
      <c r="S501" s="126"/>
      <c r="T501" s="126"/>
      <c r="U501" s="126"/>
      <c r="V501" s="126"/>
      <c r="W501" s="126"/>
      <c r="X501" s="27"/>
      <c r="Y501" s="27"/>
      <c r="Z501" s="27"/>
    </row>
    <row r="502" customFormat="false" ht="15.2" hidden="false" customHeight="true" outlineLevel="0" collapsed="false">
      <c r="A502" s="27"/>
      <c r="B502" s="127"/>
      <c r="C502" s="127"/>
      <c r="D502" s="127"/>
      <c r="E502" s="127"/>
      <c r="F502" s="128" t="s">
        <v>1086</v>
      </c>
      <c r="G502" s="128"/>
      <c r="H502" s="128"/>
      <c r="I502" s="128"/>
      <c r="J502" s="128"/>
      <c r="K502" s="128"/>
      <c r="L502" s="128" t="s">
        <v>1087</v>
      </c>
      <c r="M502" s="128"/>
      <c r="N502" s="128"/>
      <c r="O502" s="128" t="s">
        <v>1087</v>
      </c>
      <c r="P502" s="128"/>
      <c r="Q502" s="128"/>
      <c r="R502" s="128" t="s">
        <v>1087</v>
      </c>
      <c r="S502" s="128"/>
      <c r="T502" s="128"/>
      <c r="U502" s="128" t="s">
        <v>1088</v>
      </c>
      <c r="V502" s="128"/>
      <c r="W502" s="128"/>
      <c r="X502" s="128" t="s">
        <v>1089</v>
      </c>
      <c r="Y502" s="27"/>
      <c r="Z502" s="27"/>
    </row>
    <row r="503" customFormat="false" ht="15.2" hidden="false" customHeight="true" outlineLevel="0" collapsed="false">
      <c r="A503" s="27"/>
      <c r="B503" s="129" t="s">
        <v>1241</v>
      </c>
      <c r="C503" s="129"/>
      <c r="D503" s="129"/>
      <c r="E503" s="129"/>
      <c r="F503" s="129"/>
      <c r="G503" s="129"/>
      <c r="H503" s="129"/>
      <c r="I503" s="130" t="n">
        <v>3</v>
      </c>
      <c r="J503" s="130"/>
      <c r="K503" s="130"/>
      <c r="L503" s="131"/>
      <c r="M503" s="131"/>
      <c r="N503" s="131"/>
      <c r="O503" s="131"/>
      <c r="P503" s="131"/>
      <c r="Q503" s="131"/>
      <c r="R503" s="131"/>
      <c r="S503" s="131"/>
      <c r="T503" s="131"/>
      <c r="U503" s="139" t="n">
        <v>3</v>
      </c>
      <c r="V503" s="139"/>
      <c r="W503" s="139"/>
      <c r="X503" s="29"/>
      <c r="Y503" s="27"/>
      <c r="Z503" s="27"/>
    </row>
    <row r="504" customFormat="false" ht="15.2" hidden="false" customHeight="true" outlineLevel="0" collapsed="false">
      <c r="A504" s="27"/>
      <c r="B504" s="135"/>
      <c r="C504" s="135"/>
      <c r="D504" s="135"/>
      <c r="E504" s="135"/>
      <c r="F504" s="136"/>
      <c r="G504" s="136"/>
      <c r="H504" s="136"/>
      <c r="I504" s="136"/>
      <c r="J504" s="136"/>
      <c r="K504" s="136"/>
      <c r="L504" s="137"/>
      <c r="M504" s="137"/>
      <c r="N504" s="137"/>
      <c r="O504" s="137"/>
      <c r="P504" s="137"/>
      <c r="Q504" s="137"/>
      <c r="R504" s="137"/>
      <c r="S504" s="137"/>
      <c r="T504" s="137"/>
      <c r="U504" s="138" t="n">
        <v>3</v>
      </c>
      <c r="V504" s="138"/>
      <c r="W504" s="138"/>
      <c r="X504" s="137" t="n">
        <v>3</v>
      </c>
      <c r="Y504" s="27"/>
      <c r="Z504" s="27"/>
    </row>
    <row r="505" customFormat="false" ht="15.4" hidden="false" customHeight="true" outlineLevel="0" collapsed="false">
      <c r="A505" s="27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123" t="s">
        <v>1083</v>
      </c>
      <c r="R505" s="123"/>
      <c r="S505" s="123"/>
      <c r="T505" s="123"/>
      <c r="U505" s="123"/>
      <c r="V505" s="123"/>
      <c r="W505" s="123"/>
      <c r="X505" s="124" t="n">
        <v>3</v>
      </c>
      <c r="Y505" s="27"/>
      <c r="Z505" s="27"/>
    </row>
    <row r="506" customFormat="false" ht="15.4" hidden="false" customHeight="true" outlineLevel="0" collapsed="false">
      <c r="A506" s="119" t="s">
        <v>208</v>
      </c>
      <c r="B506" s="119"/>
      <c r="C506" s="125" t="s">
        <v>72</v>
      </c>
      <c r="D506" s="126" t="s">
        <v>210</v>
      </c>
      <c r="E506" s="126"/>
      <c r="F506" s="126"/>
      <c r="G506" s="126"/>
      <c r="H506" s="126"/>
      <c r="I506" s="126"/>
      <c r="J506" s="126"/>
      <c r="K506" s="126"/>
      <c r="L506" s="126"/>
      <c r="M506" s="126"/>
      <c r="N506" s="126"/>
      <c r="O506" s="126"/>
      <c r="P506" s="126"/>
      <c r="Q506" s="126"/>
      <c r="R506" s="126"/>
      <c r="S506" s="126"/>
      <c r="T506" s="126"/>
      <c r="U506" s="126"/>
      <c r="V506" s="126"/>
      <c r="W506" s="126"/>
      <c r="X506" s="27"/>
      <c r="Y506" s="27"/>
      <c r="Z506" s="35"/>
    </row>
    <row r="507" customFormat="false" ht="15.2" hidden="false" customHeight="true" outlineLevel="0" collapsed="false">
      <c r="A507" s="27"/>
      <c r="B507" s="127"/>
      <c r="C507" s="127"/>
      <c r="D507" s="127"/>
      <c r="E507" s="127"/>
      <c r="F507" s="128" t="s">
        <v>1199</v>
      </c>
      <c r="G507" s="128"/>
      <c r="H507" s="128"/>
      <c r="I507" s="128"/>
      <c r="J507" s="128"/>
      <c r="K507" s="128"/>
      <c r="L507" s="128" t="s">
        <v>1097</v>
      </c>
      <c r="M507" s="128"/>
      <c r="N507" s="128"/>
      <c r="O507" s="128" t="s">
        <v>1087</v>
      </c>
      <c r="P507" s="128"/>
      <c r="Q507" s="128"/>
      <c r="R507" s="128" t="s">
        <v>1087</v>
      </c>
      <c r="S507" s="128"/>
      <c r="T507" s="128"/>
      <c r="U507" s="128" t="s">
        <v>1088</v>
      </c>
      <c r="V507" s="128"/>
      <c r="W507" s="128"/>
      <c r="X507" s="128" t="s">
        <v>1089</v>
      </c>
      <c r="Y507" s="27"/>
      <c r="Z507" s="27"/>
    </row>
    <row r="508" customFormat="false" ht="15.2" hidden="false" customHeight="true" outlineLevel="0" collapsed="false">
      <c r="A508" s="27"/>
      <c r="B508" s="129" t="s">
        <v>1242</v>
      </c>
      <c r="C508" s="129"/>
      <c r="D508" s="129"/>
      <c r="E508" s="129"/>
      <c r="F508" s="129"/>
      <c r="G508" s="129"/>
      <c r="H508" s="129"/>
      <c r="I508" s="130" t="n">
        <v>2</v>
      </c>
      <c r="J508" s="130"/>
      <c r="K508" s="130"/>
      <c r="L508" s="131" t="n">
        <v>2.6</v>
      </c>
      <c r="M508" s="131"/>
      <c r="N508" s="131"/>
      <c r="O508" s="131"/>
      <c r="P508" s="131"/>
      <c r="Q508" s="131"/>
      <c r="R508" s="131"/>
      <c r="S508" s="131"/>
      <c r="T508" s="131"/>
      <c r="U508" s="139" t="n">
        <v>5.2</v>
      </c>
      <c r="V508" s="139"/>
      <c r="W508" s="139"/>
      <c r="X508" s="29"/>
      <c r="Y508" s="27"/>
      <c r="Z508" s="27"/>
    </row>
    <row r="509" customFormat="false" ht="15.2" hidden="false" customHeight="true" outlineLevel="0" collapsed="false">
      <c r="A509" s="27"/>
      <c r="B509" s="135"/>
      <c r="C509" s="135"/>
      <c r="D509" s="135"/>
      <c r="E509" s="135"/>
      <c r="F509" s="136"/>
      <c r="G509" s="136"/>
      <c r="H509" s="136"/>
      <c r="I509" s="136"/>
      <c r="J509" s="136"/>
      <c r="K509" s="136"/>
      <c r="L509" s="137"/>
      <c r="M509" s="137"/>
      <c r="N509" s="137"/>
      <c r="O509" s="137"/>
      <c r="P509" s="137"/>
      <c r="Q509" s="137"/>
      <c r="R509" s="137"/>
      <c r="S509" s="137"/>
      <c r="T509" s="137"/>
      <c r="U509" s="138" t="n">
        <v>5.2</v>
      </c>
      <c r="V509" s="138"/>
      <c r="W509" s="138"/>
      <c r="X509" s="137" t="n">
        <v>5.2</v>
      </c>
      <c r="Y509" s="27"/>
      <c r="Z509" s="27"/>
    </row>
    <row r="510" customFormat="false" ht="15.4" hidden="false" customHeight="true" outlineLevel="0" collapsed="false">
      <c r="A510" s="27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123" t="s">
        <v>1124</v>
      </c>
      <c r="R510" s="123"/>
      <c r="S510" s="123"/>
      <c r="T510" s="123"/>
      <c r="U510" s="123"/>
      <c r="V510" s="123"/>
      <c r="W510" s="123"/>
      <c r="X510" s="124" t="n">
        <v>5.2</v>
      </c>
      <c r="Y510" s="27"/>
      <c r="Z510" s="27"/>
    </row>
    <row r="511" customFormat="false" ht="31.7" hidden="false" customHeight="true" outlineLevel="0" collapsed="false">
      <c r="A511" s="119" t="s">
        <v>211</v>
      </c>
      <c r="B511" s="119"/>
      <c r="C511" s="125" t="s">
        <v>1082</v>
      </c>
      <c r="D511" s="126" t="s">
        <v>213</v>
      </c>
      <c r="E511" s="126"/>
      <c r="F511" s="126"/>
      <c r="G511" s="126"/>
      <c r="H511" s="126"/>
      <c r="I511" s="126"/>
      <c r="J511" s="126"/>
      <c r="K511" s="126"/>
      <c r="L511" s="126"/>
      <c r="M511" s="126"/>
      <c r="N511" s="126"/>
      <c r="O511" s="126"/>
      <c r="P511" s="126"/>
      <c r="Q511" s="126"/>
      <c r="R511" s="126"/>
      <c r="S511" s="126"/>
      <c r="T511" s="126"/>
      <c r="U511" s="126"/>
      <c r="V511" s="126"/>
      <c r="W511" s="126"/>
      <c r="X511" s="27"/>
      <c r="Y511" s="27"/>
      <c r="Z511" s="27"/>
    </row>
    <row r="512" customFormat="false" ht="15.2" hidden="false" customHeight="true" outlineLevel="0" collapsed="false">
      <c r="A512" s="27"/>
      <c r="B512" s="127"/>
      <c r="C512" s="127"/>
      <c r="D512" s="127"/>
      <c r="E512" s="127"/>
      <c r="F512" s="128" t="s">
        <v>1086</v>
      </c>
      <c r="G512" s="128"/>
      <c r="H512" s="128"/>
      <c r="I512" s="128"/>
      <c r="J512" s="128"/>
      <c r="K512" s="128"/>
      <c r="L512" s="128" t="s">
        <v>1087</v>
      </c>
      <c r="M512" s="128"/>
      <c r="N512" s="128"/>
      <c r="O512" s="128" t="s">
        <v>1087</v>
      </c>
      <c r="P512" s="128"/>
      <c r="Q512" s="128"/>
      <c r="R512" s="128" t="s">
        <v>1087</v>
      </c>
      <c r="S512" s="128"/>
      <c r="T512" s="128"/>
      <c r="U512" s="128" t="s">
        <v>1088</v>
      </c>
      <c r="V512" s="128"/>
      <c r="W512" s="128"/>
      <c r="X512" s="128" t="s">
        <v>1089</v>
      </c>
      <c r="Y512" s="27"/>
      <c r="Z512" s="27"/>
    </row>
    <row r="513" customFormat="false" ht="15.2" hidden="false" customHeight="true" outlineLevel="0" collapsed="false">
      <c r="A513" s="27"/>
      <c r="B513" s="129" t="s">
        <v>1243</v>
      </c>
      <c r="C513" s="129"/>
      <c r="D513" s="129"/>
      <c r="E513" s="129"/>
      <c r="F513" s="129"/>
      <c r="G513" s="129"/>
      <c r="H513" s="129"/>
      <c r="I513" s="130" t="n">
        <v>2</v>
      </c>
      <c r="J513" s="130"/>
      <c r="K513" s="130"/>
      <c r="L513" s="131"/>
      <c r="M513" s="131"/>
      <c r="N513" s="131"/>
      <c r="O513" s="131"/>
      <c r="P513" s="131"/>
      <c r="Q513" s="131"/>
      <c r="R513" s="131"/>
      <c r="S513" s="131"/>
      <c r="T513" s="131"/>
      <c r="U513" s="139" t="n">
        <v>2</v>
      </c>
      <c r="V513" s="139"/>
      <c r="W513" s="139"/>
      <c r="X513" s="29"/>
      <c r="Y513" s="27"/>
      <c r="Z513" s="27"/>
    </row>
    <row r="514" customFormat="false" ht="15.2" hidden="false" customHeight="true" outlineLevel="0" collapsed="false">
      <c r="A514" s="27"/>
      <c r="B514" s="135"/>
      <c r="C514" s="135"/>
      <c r="D514" s="135"/>
      <c r="E514" s="135"/>
      <c r="F514" s="136"/>
      <c r="G514" s="136"/>
      <c r="H514" s="136"/>
      <c r="I514" s="136"/>
      <c r="J514" s="136"/>
      <c r="K514" s="136"/>
      <c r="L514" s="137"/>
      <c r="M514" s="137"/>
      <c r="N514" s="137"/>
      <c r="O514" s="137"/>
      <c r="P514" s="137"/>
      <c r="Q514" s="137"/>
      <c r="R514" s="137"/>
      <c r="S514" s="137"/>
      <c r="T514" s="137"/>
      <c r="U514" s="138" t="n">
        <v>2</v>
      </c>
      <c r="V514" s="138"/>
      <c r="W514" s="138"/>
      <c r="X514" s="137" t="n">
        <v>2</v>
      </c>
      <c r="Y514" s="27"/>
      <c r="Z514" s="27"/>
    </row>
    <row r="515" customFormat="false" ht="15.4" hidden="false" customHeight="true" outlineLevel="0" collapsed="false">
      <c r="A515" s="27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123" t="s">
        <v>1083</v>
      </c>
      <c r="R515" s="123"/>
      <c r="S515" s="123"/>
      <c r="T515" s="123"/>
      <c r="U515" s="123"/>
      <c r="V515" s="123"/>
      <c r="W515" s="123"/>
      <c r="X515" s="124" t="n">
        <v>2</v>
      </c>
      <c r="Y515" s="27"/>
      <c r="Z515" s="27"/>
    </row>
    <row r="516" customFormat="false" ht="15.4" hidden="false" customHeight="true" outlineLevel="0" collapsed="false">
      <c r="A516" s="119" t="s">
        <v>214</v>
      </c>
      <c r="B516" s="119"/>
      <c r="C516" s="125" t="s">
        <v>1082</v>
      </c>
      <c r="D516" s="126" t="s">
        <v>216</v>
      </c>
      <c r="E516" s="126"/>
      <c r="F516" s="126"/>
      <c r="G516" s="126"/>
      <c r="H516" s="126"/>
      <c r="I516" s="126"/>
      <c r="J516" s="126"/>
      <c r="K516" s="126"/>
      <c r="L516" s="126"/>
      <c r="M516" s="126"/>
      <c r="N516" s="126"/>
      <c r="O516" s="126"/>
      <c r="P516" s="126"/>
      <c r="Q516" s="126"/>
      <c r="R516" s="126"/>
      <c r="S516" s="126"/>
      <c r="T516" s="126"/>
      <c r="U516" s="126"/>
      <c r="V516" s="126"/>
      <c r="W516" s="126"/>
      <c r="X516" s="27"/>
      <c r="Y516" s="27"/>
      <c r="Z516" s="27"/>
    </row>
    <row r="517" customFormat="false" ht="15.2" hidden="false" customHeight="true" outlineLevel="0" collapsed="false">
      <c r="A517" s="27"/>
      <c r="B517" s="127"/>
      <c r="C517" s="127"/>
      <c r="D517" s="127"/>
      <c r="E517" s="127"/>
      <c r="F517" s="128" t="s">
        <v>1086</v>
      </c>
      <c r="G517" s="128"/>
      <c r="H517" s="128"/>
      <c r="I517" s="128"/>
      <c r="J517" s="128"/>
      <c r="K517" s="128"/>
      <c r="L517" s="128" t="s">
        <v>1087</v>
      </c>
      <c r="M517" s="128"/>
      <c r="N517" s="128"/>
      <c r="O517" s="128" t="s">
        <v>1087</v>
      </c>
      <c r="P517" s="128"/>
      <c r="Q517" s="128"/>
      <c r="R517" s="128" t="s">
        <v>1087</v>
      </c>
      <c r="S517" s="128"/>
      <c r="T517" s="128"/>
      <c r="U517" s="128" t="s">
        <v>1088</v>
      </c>
      <c r="V517" s="128"/>
      <c r="W517" s="128"/>
      <c r="X517" s="128" t="s">
        <v>1089</v>
      </c>
      <c r="Y517" s="27"/>
      <c r="Z517" s="27"/>
    </row>
    <row r="518" customFormat="false" ht="21.4" hidden="false" customHeight="true" outlineLevel="0" collapsed="false">
      <c r="A518" s="27"/>
      <c r="B518" s="129" t="s">
        <v>1244</v>
      </c>
      <c r="C518" s="129"/>
      <c r="D518" s="129"/>
      <c r="E518" s="129"/>
      <c r="F518" s="129"/>
      <c r="G518" s="129"/>
      <c r="H518" s="129"/>
      <c r="I518" s="130" t="n">
        <v>2</v>
      </c>
      <c r="J518" s="130"/>
      <c r="K518" s="130"/>
      <c r="L518" s="131"/>
      <c r="M518" s="131"/>
      <c r="N518" s="131"/>
      <c r="O518" s="131"/>
      <c r="P518" s="131"/>
      <c r="Q518" s="131"/>
      <c r="R518" s="131"/>
      <c r="S518" s="131"/>
      <c r="T518" s="131"/>
      <c r="U518" s="139" t="n">
        <v>2</v>
      </c>
      <c r="V518" s="139"/>
      <c r="W518" s="139"/>
      <c r="X518" s="29"/>
      <c r="Y518" s="27"/>
      <c r="Z518" s="27"/>
    </row>
    <row r="519" customFormat="false" ht="15.2" hidden="false" customHeight="true" outlineLevel="0" collapsed="false">
      <c r="A519" s="27"/>
      <c r="B519" s="135"/>
      <c r="C519" s="135"/>
      <c r="D519" s="135"/>
      <c r="E519" s="135"/>
      <c r="F519" s="136"/>
      <c r="G519" s="136"/>
      <c r="H519" s="136"/>
      <c r="I519" s="136"/>
      <c r="J519" s="136"/>
      <c r="K519" s="136"/>
      <c r="L519" s="137"/>
      <c r="M519" s="137"/>
      <c r="N519" s="137"/>
      <c r="O519" s="137"/>
      <c r="P519" s="137"/>
      <c r="Q519" s="137"/>
      <c r="R519" s="137"/>
      <c r="S519" s="137"/>
      <c r="T519" s="137"/>
      <c r="U519" s="138" t="n">
        <v>2</v>
      </c>
      <c r="V519" s="138"/>
      <c r="W519" s="138"/>
      <c r="X519" s="137" t="n">
        <v>2</v>
      </c>
      <c r="Y519" s="27"/>
      <c r="Z519" s="27"/>
    </row>
    <row r="520" customFormat="false" ht="15.4" hidden="false" customHeight="true" outlineLevel="0" collapsed="false">
      <c r="A520" s="27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123" t="s">
        <v>1083</v>
      </c>
      <c r="R520" s="123"/>
      <c r="S520" s="123"/>
      <c r="T520" s="123"/>
      <c r="U520" s="123"/>
      <c r="V520" s="123"/>
      <c r="W520" s="123"/>
      <c r="X520" s="124" t="n">
        <v>2</v>
      </c>
      <c r="Y520" s="27"/>
      <c r="Z520" s="27"/>
    </row>
    <row r="521" customFormat="false" ht="15.4" hidden="false" customHeight="true" outlineLevel="0" collapsed="false">
      <c r="A521" s="119" t="s">
        <v>217</v>
      </c>
      <c r="B521" s="119"/>
      <c r="C521" s="125" t="s">
        <v>1082</v>
      </c>
      <c r="D521" s="126" t="s">
        <v>218</v>
      </c>
      <c r="E521" s="126"/>
      <c r="F521" s="126"/>
      <c r="G521" s="126"/>
      <c r="H521" s="126"/>
      <c r="I521" s="126"/>
      <c r="J521" s="126"/>
      <c r="K521" s="126"/>
      <c r="L521" s="126"/>
      <c r="M521" s="126"/>
      <c r="N521" s="126"/>
      <c r="O521" s="126"/>
      <c r="P521" s="126"/>
      <c r="Q521" s="126"/>
      <c r="R521" s="126"/>
      <c r="S521" s="126"/>
      <c r="T521" s="126"/>
      <c r="U521" s="126"/>
      <c r="V521" s="126"/>
      <c r="W521" s="126"/>
      <c r="X521" s="27"/>
      <c r="Y521" s="27"/>
      <c r="Z521" s="27"/>
    </row>
    <row r="522" customFormat="false" ht="15.2" hidden="false" customHeight="true" outlineLevel="0" collapsed="false">
      <c r="A522" s="27"/>
      <c r="B522" s="127"/>
      <c r="C522" s="127"/>
      <c r="D522" s="127"/>
      <c r="E522" s="127"/>
      <c r="F522" s="128" t="s">
        <v>1086</v>
      </c>
      <c r="G522" s="128"/>
      <c r="H522" s="128"/>
      <c r="I522" s="128"/>
      <c r="J522" s="128"/>
      <c r="K522" s="128"/>
      <c r="L522" s="128" t="s">
        <v>1087</v>
      </c>
      <c r="M522" s="128"/>
      <c r="N522" s="128"/>
      <c r="O522" s="128" t="s">
        <v>1087</v>
      </c>
      <c r="P522" s="128"/>
      <c r="Q522" s="128"/>
      <c r="R522" s="128" t="s">
        <v>1087</v>
      </c>
      <c r="S522" s="128"/>
      <c r="T522" s="128"/>
      <c r="U522" s="128" t="s">
        <v>1088</v>
      </c>
      <c r="V522" s="128"/>
      <c r="W522" s="128"/>
      <c r="X522" s="128" t="s">
        <v>1089</v>
      </c>
      <c r="Y522" s="27"/>
      <c r="Z522" s="27"/>
    </row>
    <row r="523" customFormat="false" ht="21.4" hidden="false" customHeight="true" outlineLevel="0" collapsed="false">
      <c r="A523" s="27"/>
      <c r="B523" s="129" t="s">
        <v>1245</v>
      </c>
      <c r="C523" s="129"/>
      <c r="D523" s="129"/>
      <c r="E523" s="129"/>
      <c r="F523" s="129"/>
      <c r="G523" s="129"/>
      <c r="H523" s="129"/>
      <c r="I523" s="130" t="n">
        <v>2</v>
      </c>
      <c r="J523" s="130"/>
      <c r="K523" s="130"/>
      <c r="L523" s="131"/>
      <c r="M523" s="131"/>
      <c r="N523" s="131"/>
      <c r="O523" s="131"/>
      <c r="P523" s="131"/>
      <c r="Q523" s="131"/>
      <c r="R523" s="131"/>
      <c r="S523" s="131"/>
      <c r="T523" s="131"/>
      <c r="U523" s="139" t="n">
        <v>2</v>
      </c>
      <c r="V523" s="139"/>
      <c r="W523" s="139"/>
      <c r="X523" s="29"/>
      <c r="Y523" s="27"/>
      <c r="Z523" s="27"/>
    </row>
    <row r="524" customFormat="false" ht="15.2" hidden="false" customHeight="true" outlineLevel="0" collapsed="false">
      <c r="A524" s="27"/>
      <c r="B524" s="135"/>
      <c r="C524" s="135"/>
      <c r="D524" s="135"/>
      <c r="E524" s="135"/>
      <c r="F524" s="136"/>
      <c r="G524" s="136"/>
      <c r="H524" s="136"/>
      <c r="I524" s="136"/>
      <c r="J524" s="136"/>
      <c r="K524" s="136"/>
      <c r="L524" s="137"/>
      <c r="M524" s="137"/>
      <c r="N524" s="137"/>
      <c r="O524" s="137"/>
      <c r="P524" s="137"/>
      <c r="Q524" s="137"/>
      <c r="R524" s="137"/>
      <c r="S524" s="137"/>
      <c r="T524" s="137"/>
      <c r="U524" s="138" t="n">
        <v>2</v>
      </c>
      <c r="V524" s="138"/>
      <c r="W524" s="138"/>
      <c r="X524" s="137" t="n">
        <v>2</v>
      </c>
      <c r="Y524" s="27"/>
      <c r="Z524" s="27"/>
    </row>
    <row r="525" customFormat="false" ht="15.4" hidden="false" customHeight="true" outlineLevel="0" collapsed="false">
      <c r="A525" s="27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123" t="s">
        <v>1083</v>
      </c>
      <c r="R525" s="123"/>
      <c r="S525" s="123"/>
      <c r="T525" s="123"/>
      <c r="U525" s="123"/>
      <c r="V525" s="123"/>
      <c r="W525" s="123"/>
      <c r="X525" s="124" t="n">
        <v>2</v>
      </c>
      <c r="Y525" s="27"/>
      <c r="Z525" s="27"/>
    </row>
    <row r="526" customFormat="false" ht="22.15" hidden="false" customHeight="true" outlineLevel="0" collapsed="false">
      <c r="A526" s="119" t="s">
        <v>219</v>
      </c>
      <c r="B526" s="119"/>
      <c r="C526" s="125" t="s">
        <v>1082</v>
      </c>
      <c r="D526" s="126" t="s">
        <v>220</v>
      </c>
      <c r="E526" s="126"/>
      <c r="F526" s="126"/>
      <c r="G526" s="126"/>
      <c r="H526" s="126"/>
      <c r="I526" s="126"/>
      <c r="J526" s="126"/>
      <c r="K526" s="126"/>
      <c r="L526" s="126"/>
      <c r="M526" s="126"/>
      <c r="N526" s="126"/>
      <c r="O526" s="126"/>
      <c r="P526" s="126"/>
      <c r="Q526" s="126"/>
      <c r="R526" s="126"/>
      <c r="S526" s="126"/>
      <c r="T526" s="126"/>
      <c r="U526" s="126"/>
      <c r="V526" s="126"/>
      <c r="W526" s="126"/>
      <c r="X526" s="27"/>
      <c r="Y526" s="27"/>
      <c r="Z526" s="27"/>
    </row>
    <row r="527" customFormat="false" ht="15.2" hidden="false" customHeight="true" outlineLevel="0" collapsed="false">
      <c r="A527" s="27"/>
      <c r="B527" s="127"/>
      <c r="C527" s="127"/>
      <c r="D527" s="127"/>
      <c r="E527" s="127"/>
      <c r="F527" s="128" t="s">
        <v>1086</v>
      </c>
      <c r="G527" s="128"/>
      <c r="H527" s="128"/>
      <c r="I527" s="128"/>
      <c r="J527" s="128"/>
      <c r="K527" s="128"/>
      <c r="L527" s="128" t="s">
        <v>1087</v>
      </c>
      <c r="M527" s="128"/>
      <c r="N527" s="128"/>
      <c r="O527" s="128" t="s">
        <v>1087</v>
      </c>
      <c r="P527" s="128"/>
      <c r="Q527" s="128"/>
      <c r="R527" s="128" t="s">
        <v>1087</v>
      </c>
      <c r="S527" s="128"/>
      <c r="T527" s="128"/>
      <c r="U527" s="128" t="s">
        <v>1088</v>
      </c>
      <c r="V527" s="128"/>
      <c r="W527" s="128"/>
      <c r="X527" s="128" t="s">
        <v>1089</v>
      </c>
      <c r="Y527" s="27"/>
      <c r="Z527" s="27"/>
    </row>
    <row r="528" customFormat="false" ht="15.2" hidden="false" customHeight="true" outlineLevel="0" collapsed="false">
      <c r="A528" s="27"/>
      <c r="B528" s="129" t="s">
        <v>1246</v>
      </c>
      <c r="C528" s="129"/>
      <c r="D528" s="129"/>
      <c r="E528" s="129"/>
      <c r="F528" s="129"/>
      <c r="G528" s="129"/>
      <c r="H528" s="129"/>
      <c r="I528" s="130" t="n">
        <v>4</v>
      </c>
      <c r="J528" s="130"/>
      <c r="K528" s="130"/>
      <c r="L528" s="131"/>
      <c r="M528" s="131"/>
      <c r="N528" s="131"/>
      <c r="O528" s="131"/>
      <c r="P528" s="131"/>
      <c r="Q528" s="131"/>
      <c r="R528" s="131"/>
      <c r="S528" s="131"/>
      <c r="T528" s="131"/>
      <c r="U528" s="139" t="n">
        <v>4</v>
      </c>
      <c r="V528" s="139"/>
      <c r="W528" s="139"/>
      <c r="X528" s="29"/>
      <c r="Y528" s="27"/>
      <c r="Z528" s="27"/>
    </row>
    <row r="529" customFormat="false" ht="15.2" hidden="false" customHeight="true" outlineLevel="0" collapsed="false">
      <c r="A529" s="27"/>
      <c r="B529" s="135"/>
      <c r="C529" s="135"/>
      <c r="D529" s="135"/>
      <c r="E529" s="135"/>
      <c r="F529" s="136"/>
      <c r="G529" s="136"/>
      <c r="H529" s="136"/>
      <c r="I529" s="136"/>
      <c r="J529" s="136"/>
      <c r="K529" s="136"/>
      <c r="L529" s="137"/>
      <c r="M529" s="137"/>
      <c r="N529" s="137"/>
      <c r="O529" s="137"/>
      <c r="P529" s="137"/>
      <c r="Q529" s="137"/>
      <c r="R529" s="137"/>
      <c r="S529" s="137"/>
      <c r="T529" s="137"/>
      <c r="U529" s="138" t="n">
        <v>4</v>
      </c>
      <c r="V529" s="138"/>
      <c r="W529" s="138"/>
      <c r="X529" s="137" t="n">
        <v>4</v>
      </c>
      <c r="Y529" s="27"/>
      <c r="Z529" s="27"/>
    </row>
    <row r="530" customFormat="false" ht="15.4" hidden="false" customHeight="true" outlineLevel="0" collapsed="false">
      <c r="A530" s="27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123" t="s">
        <v>1083</v>
      </c>
      <c r="R530" s="123"/>
      <c r="S530" s="123"/>
      <c r="T530" s="123"/>
      <c r="U530" s="123"/>
      <c r="V530" s="123"/>
      <c r="W530" s="123"/>
      <c r="X530" s="124" t="n">
        <v>4</v>
      </c>
      <c r="Y530" s="27"/>
      <c r="Z530" s="27"/>
    </row>
    <row r="531" customFormat="false" ht="22.15" hidden="false" customHeight="true" outlineLevel="0" collapsed="false">
      <c r="A531" s="119" t="s">
        <v>221</v>
      </c>
      <c r="B531" s="119"/>
      <c r="C531" s="125" t="s">
        <v>1082</v>
      </c>
      <c r="D531" s="126" t="s">
        <v>222</v>
      </c>
      <c r="E531" s="126"/>
      <c r="F531" s="126"/>
      <c r="G531" s="126"/>
      <c r="H531" s="126"/>
      <c r="I531" s="126"/>
      <c r="J531" s="126"/>
      <c r="K531" s="126"/>
      <c r="L531" s="126"/>
      <c r="M531" s="126"/>
      <c r="N531" s="126"/>
      <c r="O531" s="126"/>
      <c r="P531" s="126"/>
      <c r="Q531" s="126"/>
      <c r="R531" s="126"/>
      <c r="S531" s="126"/>
      <c r="T531" s="126"/>
      <c r="U531" s="126"/>
      <c r="V531" s="126"/>
      <c r="W531" s="126"/>
      <c r="X531" s="27"/>
      <c r="Y531" s="27"/>
      <c r="Z531" s="27"/>
    </row>
    <row r="532" customFormat="false" ht="15.2" hidden="false" customHeight="true" outlineLevel="0" collapsed="false">
      <c r="A532" s="27"/>
      <c r="B532" s="127"/>
      <c r="C532" s="127"/>
      <c r="D532" s="127"/>
      <c r="E532" s="127"/>
      <c r="F532" s="128" t="s">
        <v>1086</v>
      </c>
      <c r="G532" s="128"/>
      <c r="H532" s="128"/>
      <c r="I532" s="128"/>
      <c r="J532" s="128"/>
      <c r="K532" s="128"/>
      <c r="L532" s="128" t="s">
        <v>1097</v>
      </c>
      <c r="M532" s="128"/>
      <c r="N532" s="128"/>
      <c r="O532" s="128" t="s">
        <v>1093</v>
      </c>
      <c r="P532" s="128"/>
      <c r="Q532" s="128"/>
      <c r="R532" s="128" t="s">
        <v>1094</v>
      </c>
      <c r="S532" s="128"/>
      <c r="T532" s="128"/>
      <c r="U532" s="128" t="s">
        <v>1088</v>
      </c>
      <c r="V532" s="128"/>
      <c r="W532" s="128"/>
      <c r="X532" s="128" t="s">
        <v>1089</v>
      </c>
      <c r="Y532" s="27"/>
      <c r="Z532" s="27"/>
    </row>
    <row r="533" customFormat="false" ht="15.2" hidden="false" customHeight="true" outlineLevel="0" collapsed="false">
      <c r="A533" s="27"/>
      <c r="B533" s="129" t="s">
        <v>1247</v>
      </c>
      <c r="C533" s="129"/>
      <c r="D533" s="129"/>
      <c r="E533" s="129"/>
      <c r="F533" s="129"/>
      <c r="G533" s="129"/>
      <c r="H533" s="129"/>
      <c r="I533" s="130" t="n">
        <v>4</v>
      </c>
      <c r="J533" s="130"/>
      <c r="K533" s="130"/>
      <c r="L533" s="131"/>
      <c r="M533" s="131"/>
      <c r="N533" s="131"/>
      <c r="O533" s="131"/>
      <c r="P533" s="131"/>
      <c r="Q533" s="131"/>
      <c r="R533" s="131"/>
      <c r="S533" s="131"/>
      <c r="T533" s="131"/>
      <c r="U533" s="139" t="n">
        <v>4</v>
      </c>
      <c r="V533" s="139"/>
      <c r="W533" s="139"/>
      <c r="X533" s="29"/>
      <c r="Y533" s="27"/>
      <c r="Z533" s="27"/>
    </row>
    <row r="534" customFormat="false" ht="15.2" hidden="false" customHeight="true" outlineLevel="0" collapsed="false">
      <c r="A534" s="27"/>
      <c r="B534" s="135"/>
      <c r="C534" s="135"/>
      <c r="D534" s="135"/>
      <c r="E534" s="135"/>
      <c r="F534" s="136"/>
      <c r="G534" s="136"/>
      <c r="H534" s="136"/>
      <c r="I534" s="136"/>
      <c r="J534" s="136"/>
      <c r="K534" s="136"/>
      <c r="L534" s="137"/>
      <c r="M534" s="137"/>
      <c r="N534" s="137"/>
      <c r="O534" s="137"/>
      <c r="P534" s="137"/>
      <c r="Q534" s="137"/>
      <c r="R534" s="137"/>
      <c r="S534" s="137"/>
      <c r="T534" s="137"/>
      <c r="U534" s="138" t="n">
        <v>4</v>
      </c>
      <c r="V534" s="138"/>
      <c r="W534" s="138"/>
      <c r="X534" s="137" t="n">
        <v>4</v>
      </c>
      <c r="Y534" s="27"/>
      <c r="Z534" s="27"/>
    </row>
    <row r="535" customFormat="false" ht="15.4" hidden="false" customHeight="true" outlineLevel="0" collapsed="false">
      <c r="A535" s="27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123" t="s">
        <v>1083</v>
      </c>
      <c r="R535" s="123"/>
      <c r="S535" s="123"/>
      <c r="T535" s="123"/>
      <c r="U535" s="123"/>
      <c r="V535" s="123"/>
      <c r="W535" s="123"/>
      <c r="X535" s="124" t="n">
        <v>4</v>
      </c>
      <c r="Y535" s="27"/>
      <c r="Z535" s="27"/>
    </row>
    <row r="536" customFormat="false" ht="22.15" hidden="false" customHeight="true" outlineLevel="0" collapsed="false">
      <c r="A536" s="119" t="s">
        <v>223</v>
      </c>
      <c r="B536" s="119"/>
      <c r="C536" s="125" t="s">
        <v>49</v>
      </c>
      <c r="D536" s="126" t="s">
        <v>224</v>
      </c>
      <c r="E536" s="126"/>
      <c r="F536" s="126"/>
      <c r="G536" s="126"/>
      <c r="H536" s="126"/>
      <c r="I536" s="126"/>
      <c r="J536" s="126"/>
      <c r="K536" s="126"/>
      <c r="L536" s="126"/>
      <c r="M536" s="126"/>
      <c r="N536" s="126"/>
      <c r="O536" s="126"/>
      <c r="P536" s="126"/>
      <c r="Q536" s="126"/>
      <c r="R536" s="126"/>
      <c r="S536" s="126"/>
      <c r="T536" s="126"/>
      <c r="U536" s="126"/>
      <c r="V536" s="126"/>
      <c r="W536" s="126"/>
      <c r="X536" s="27"/>
      <c r="Y536" s="27"/>
      <c r="Z536" s="27"/>
    </row>
    <row r="537" customFormat="false" ht="15.2" hidden="false" customHeight="true" outlineLevel="0" collapsed="false">
      <c r="A537" s="27"/>
      <c r="B537" s="127"/>
      <c r="C537" s="127"/>
      <c r="D537" s="127"/>
      <c r="E537" s="127"/>
      <c r="F537" s="128" t="s">
        <v>1086</v>
      </c>
      <c r="G537" s="128"/>
      <c r="H537" s="128"/>
      <c r="I537" s="128"/>
      <c r="J537" s="128"/>
      <c r="K537" s="128"/>
      <c r="L537" s="128" t="s">
        <v>1097</v>
      </c>
      <c r="M537" s="128"/>
      <c r="N537" s="128"/>
      <c r="O537" s="128" t="s">
        <v>1094</v>
      </c>
      <c r="P537" s="128"/>
      <c r="Q537" s="128"/>
      <c r="R537" s="128" t="s">
        <v>1087</v>
      </c>
      <c r="S537" s="128"/>
      <c r="T537" s="128"/>
      <c r="U537" s="128" t="s">
        <v>1088</v>
      </c>
      <c r="V537" s="128"/>
      <c r="W537" s="128"/>
      <c r="X537" s="128" t="s">
        <v>1089</v>
      </c>
      <c r="Y537" s="27"/>
      <c r="Z537" s="27"/>
    </row>
    <row r="538" customFormat="false" ht="15.2" hidden="false" customHeight="true" outlineLevel="0" collapsed="false">
      <c r="A538" s="27"/>
      <c r="B538" s="129" t="s">
        <v>1248</v>
      </c>
      <c r="C538" s="129"/>
      <c r="D538" s="129"/>
      <c r="E538" s="129"/>
      <c r="F538" s="129"/>
      <c r="G538" s="129"/>
      <c r="H538" s="129"/>
      <c r="I538" s="130" t="n">
        <v>3</v>
      </c>
      <c r="J538" s="130"/>
      <c r="K538" s="130"/>
      <c r="L538" s="131" t="n">
        <v>0.6</v>
      </c>
      <c r="M538" s="131"/>
      <c r="N538" s="131"/>
      <c r="O538" s="131" t="n">
        <v>0.7</v>
      </c>
      <c r="P538" s="131"/>
      <c r="Q538" s="131"/>
      <c r="R538" s="131"/>
      <c r="S538" s="131"/>
      <c r="T538" s="131"/>
      <c r="U538" s="139" t="n">
        <v>1.26</v>
      </c>
      <c r="V538" s="139"/>
      <c r="W538" s="139"/>
      <c r="X538" s="29"/>
      <c r="Y538" s="27"/>
      <c r="Z538" s="27"/>
    </row>
    <row r="539" customFormat="false" ht="15.2" hidden="false" customHeight="true" outlineLevel="0" collapsed="false">
      <c r="A539" s="27"/>
      <c r="B539" s="135"/>
      <c r="C539" s="135"/>
      <c r="D539" s="135"/>
      <c r="E539" s="135"/>
      <c r="F539" s="136"/>
      <c r="G539" s="136"/>
      <c r="H539" s="136"/>
      <c r="I539" s="136"/>
      <c r="J539" s="136"/>
      <c r="K539" s="136"/>
      <c r="L539" s="137"/>
      <c r="M539" s="137"/>
      <c r="N539" s="137"/>
      <c r="O539" s="137"/>
      <c r="P539" s="137"/>
      <c r="Q539" s="137"/>
      <c r="R539" s="137"/>
      <c r="S539" s="137"/>
      <c r="T539" s="137"/>
      <c r="U539" s="138" t="n">
        <v>1.26</v>
      </c>
      <c r="V539" s="138"/>
      <c r="W539" s="138"/>
      <c r="X539" s="137" t="n">
        <v>1.26</v>
      </c>
      <c r="Y539" s="27"/>
      <c r="Z539" s="27"/>
    </row>
    <row r="540" customFormat="false" ht="15.4" hidden="false" customHeight="true" outlineLevel="0" collapsed="false">
      <c r="A540" s="27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123" t="s">
        <v>1096</v>
      </c>
      <c r="R540" s="123"/>
      <c r="S540" s="123"/>
      <c r="T540" s="123"/>
      <c r="U540" s="123"/>
      <c r="V540" s="123"/>
      <c r="W540" s="123"/>
      <c r="X540" s="124" t="n">
        <v>1.26</v>
      </c>
      <c r="Y540" s="27"/>
      <c r="Z540" s="27"/>
    </row>
    <row r="541" customFormat="false" ht="15.4" hidden="false" customHeight="true" outlineLevel="0" collapsed="false">
      <c r="A541" s="119" t="s">
        <v>225</v>
      </c>
      <c r="B541" s="119"/>
      <c r="C541" s="125" t="s">
        <v>49</v>
      </c>
      <c r="D541" s="126" t="s">
        <v>226</v>
      </c>
      <c r="E541" s="126"/>
      <c r="F541" s="126"/>
      <c r="G541" s="126"/>
      <c r="H541" s="126"/>
      <c r="I541" s="126"/>
      <c r="J541" s="126"/>
      <c r="K541" s="126"/>
      <c r="L541" s="126"/>
      <c r="M541" s="126"/>
      <c r="N541" s="126"/>
      <c r="O541" s="126"/>
      <c r="P541" s="126"/>
      <c r="Q541" s="126"/>
      <c r="R541" s="126"/>
      <c r="S541" s="126"/>
      <c r="T541" s="126"/>
      <c r="U541" s="126"/>
      <c r="V541" s="126"/>
      <c r="W541" s="126"/>
      <c r="X541" s="27"/>
      <c r="Y541" s="27"/>
      <c r="Z541" s="27"/>
    </row>
    <row r="542" customFormat="false" ht="15.4" hidden="false" customHeight="true" outlineLevel="0" collapsed="false">
      <c r="A542" s="27"/>
      <c r="B542" s="127"/>
      <c r="C542" s="127"/>
      <c r="D542" s="127"/>
      <c r="E542" s="127"/>
      <c r="F542" s="128" t="s">
        <v>1087</v>
      </c>
      <c r="G542" s="128"/>
      <c r="H542" s="128"/>
      <c r="I542" s="128"/>
      <c r="J542" s="128"/>
      <c r="K542" s="128"/>
      <c r="L542" s="128" t="s">
        <v>1097</v>
      </c>
      <c r="M542" s="128"/>
      <c r="N542" s="128"/>
      <c r="O542" s="128" t="s">
        <v>1094</v>
      </c>
      <c r="P542" s="128"/>
      <c r="Q542" s="128"/>
      <c r="R542" s="128" t="s">
        <v>1087</v>
      </c>
      <c r="S542" s="128"/>
      <c r="T542" s="128"/>
      <c r="U542" s="128" t="s">
        <v>1088</v>
      </c>
      <c r="V542" s="128"/>
      <c r="W542" s="128"/>
      <c r="X542" s="128" t="s">
        <v>1089</v>
      </c>
      <c r="Y542" s="27"/>
      <c r="Z542" s="27"/>
    </row>
    <row r="543" customFormat="false" ht="15.4" hidden="false" customHeight="true" outlineLevel="0" collapsed="false">
      <c r="A543" s="27"/>
      <c r="B543" s="129" t="s">
        <v>1178</v>
      </c>
      <c r="C543" s="129"/>
      <c r="D543" s="129"/>
      <c r="E543" s="129"/>
      <c r="F543" s="129"/>
      <c r="G543" s="129"/>
      <c r="H543" s="129"/>
      <c r="I543" s="130"/>
      <c r="J543" s="130"/>
      <c r="K543" s="130"/>
      <c r="L543" s="131" t="n">
        <v>0.92</v>
      </c>
      <c r="M543" s="131"/>
      <c r="N543" s="131"/>
      <c r="O543" s="131" t="n">
        <v>0.76</v>
      </c>
      <c r="P543" s="131"/>
      <c r="Q543" s="131"/>
      <c r="R543" s="131"/>
      <c r="S543" s="131"/>
      <c r="T543" s="131"/>
      <c r="U543" s="131" t="n">
        <v>0.7</v>
      </c>
      <c r="V543" s="131"/>
      <c r="W543" s="131"/>
      <c r="X543" s="29"/>
      <c r="Y543" s="27"/>
      <c r="Z543" s="27"/>
    </row>
    <row r="544" customFormat="false" ht="15.4" hidden="false" customHeight="true" outlineLevel="0" collapsed="false">
      <c r="A544" s="27"/>
      <c r="B544" s="43" t="s">
        <v>1179</v>
      </c>
      <c r="C544" s="43"/>
      <c r="D544" s="43"/>
      <c r="E544" s="43"/>
      <c r="F544" s="43"/>
      <c r="G544" s="43"/>
      <c r="H544" s="43"/>
      <c r="I544" s="132"/>
      <c r="J544" s="132"/>
      <c r="K544" s="132"/>
      <c r="L544" s="133" t="n">
        <v>0.92</v>
      </c>
      <c r="M544" s="133"/>
      <c r="N544" s="133"/>
      <c r="O544" s="133" t="n">
        <v>0.76</v>
      </c>
      <c r="P544" s="133"/>
      <c r="Q544" s="133"/>
      <c r="R544" s="133"/>
      <c r="S544" s="133"/>
      <c r="T544" s="133"/>
      <c r="U544" s="134" t="n">
        <v>0.7</v>
      </c>
      <c r="V544" s="134"/>
      <c r="W544" s="134"/>
      <c r="X544" s="27"/>
      <c r="Y544" s="27"/>
      <c r="Z544" s="27"/>
    </row>
    <row r="545" customFormat="false" ht="15.4" hidden="false" customHeight="true" outlineLevel="0" collapsed="false">
      <c r="A545" s="27"/>
      <c r="B545" s="135"/>
      <c r="C545" s="135"/>
      <c r="D545" s="135"/>
      <c r="E545" s="135"/>
      <c r="F545" s="136"/>
      <c r="G545" s="136"/>
      <c r="H545" s="136"/>
      <c r="I545" s="136"/>
      <c r="J545" s="136"/>
      <c r="K545" s="136"/>
      <c r="L545" s="137"/>
      <c r="M545" s="137"/>
      <c r="N545" s="137"/>
      <c r="O545" s="137"/>
      <c r="P545" s="137"/>
      <c r="Q545" s="137"/>
      <c r="R545" s="137"/>
      <c r="S545" s="137"/>
      <c r="T545" s="137"/>
      <c r="U545" s="138" t="n">
        <v>1.4</v>
      </c>
      <c r="V545" s="138"/>
      <c r="W545" s="138"/>
      <c r="X545" s="137" t="n">
        <v>1.4</v>
      </c>
      <c r="Y545" s="27"/>
      <c r="Z545" s="27"/>
    </row>
    <row r="546" customFormat="false" ht="15.4" hidden="false" customHeight="true" outlineLevel="0" collapsed="false">
      <c r="A546" s="27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123" t="s">
        <v>1096</v>
      </c>
      <c r="R546" s="123"/>
      <c r="S546" s="123"/>
      <c r="T546" s="123"/>
      <c r="U546" s="123"/>
      <c r="V546" s="123"/>
      <c r="W546" s="123"/>
      <c r="X546" s="124" t="n">
        <v>1.4</v>
      </c>
      <c r="Y546" s="27"/>
      <c r="Z546" s="27"/>
    </row>
    <row r="547" customFormat="false" ht="15.4" hidden="false" customHeight="true" outlineLevel="0" collapsed="false">
      <c r="A547" s="119" t="s">
        <v>227</v>
      </c>
      <c r="B547" s="119"/>
      <c r="C547" s="125" t="s">
        <v>1082</v>
      </c>
      <c r="D547" s="126" t="s">
        <v>228</v>
      </c>
      <c r="E547" s="126"/>
      <c r="F547" s="126"/>
      <c r="G547" s="126"/>
      <c r="H547" s="126"/>
      <c r="I547" s="126"/>
      <c r="J547" s="126"/>
      <c r="K547" s="126"/>
      <c r="L547" s="126"/>
      <c r="M547" s="126"/>
      <c r="N547" s="126"/>
      <c r="O547" s="126"/>
      <c r="P547" s="126"/>
      <c r="Q547" s="126"/>
      <c r="R547" s="126"/>
      <c r="S547" s="126"/>
      <c r="T547" s="126"/>
      <c r="U547" s="126"/>
      <c r="V547" s="126"/>
      <c r="W547" s="126"/>
      <c r="X547" s="27"/>
      <c r="Y547" s="27"/>
      <c r="Z547" s="27"/>
    </row>
    <row r="548" customFormat="false" ht="15.4" hidden="false" customHeight="true" outlineLevel="0" collapsed="false">
      <c r="A548" s="27"/>
      <c r="B548" s="127"/>
      <c r="C548" s="127"/>
      <c r="D548" s="127"/>
      <c r="E548" s="127"/>
      <c r="F548" s="128" t="s">
        <v>1086</v>
      </c>
      <c r="G548" s="128"/>
      <c r="H548" s="128"/>
      <c r="I548" s="128"/>
      <c r="J548" s="128"/>
      <c r="K548" s="128"/>
      <c r="L548" s="128" t="s">
        <v>1087</v>
      </c>
      <c r="M548" s="128"/>
      <c r="N548" s="128"/>
      <c r="O548" s="128" t="s">
        <v>1087</v>
      </c>
      <c r="P548" s="128"/>
      <c r="Q548" s="128"/>
      <c r="R548" s="128" t="s">
        <v>1087</v>
      </c>
      <c r="S548" s="128"/>
      <c r="T548" s="128"/>
      <c r="U548" s="128" t="s">
        <v>1088</v>
      </c>
      <c r="V548" s="128"/>
      <c r="W548" s="128"/>
      <c r="X548" s="128" t="s">
        <v>1089</v>
      </c>
      <c r="Y548" s="27"/>
      <c r="Z548" s="27"/>
    </row>
    <row r="549" customFormat="false" ht="15.4" hidden="false" customHeight="true" outlineLevel="0" collapsed="false">
      <c r="A549" s="27"/>
      <c r="B549" s="129" t="s">
        <v>1178</v>
      </c>
      <c r="C549" s="129"/>
      <c r="D549" s="129"/>
      <c r="E549" s="129"/>
      <c r="F549" s="129"/>
      <c r="G549" s="129"/>
      <c r="H549" s="129"/>
      <c r="I549" s="130" t="n">
        <v>1</v>
      </c>
      <c r="J549" s="130"/>
      <c r="K549" s="130"/>
      <c r="L549" s="131"/>
      <c r="M549" s="131"/>
      <c r="N549" s="131"/>
      <c r="O549" s="131"/>
      <c r="P549" s="131"/>
      <c r="Q549" s="131"/>
      <c r="R549" s="131"/>
      <c r="S549" s="131"/>
      <c r="T549" s="131"/>
      <c r="U549" s="139" t="n">
        <v>1</v>
      </c>
      <c r="V549" s="139"/>
      <c r="W549" s="139"/>
      <c r="X549" s="29"/>
      <c r="Y549" s="27"/>
      <c r="Z549" s="27"/>
    </row>
    <row r="550" customFormat="false" ht="15.4" hidden="false" customHeight="true" outlineLevel="0" collapsed="false">
      <c r="A550" s="27"/>
      <c r="B550" s="135"/>
      <c r="C550" s="135"/>
      <c r="D550" s="135"/>
      <c r="E550" s="135"/>
      <c r="F550" s="136"/>
      <c r="G550" s="136"/>
      <c r="H550" s="136"/>
      <c r="I550" s="136"/>
      <c r="J550" s="136"/>
      <c r="K550" s="136"/>
      <c r="L550" s="137"/>
      <c r="M550" s="137"/>
      <c r="N550" s="137"/>
      <c r="O550" s="137"/>
      <c r="P550" s="137"/>
      <c r="Q550" s="137"/>
      <c r="R550" s="137"/>
      <c r="S550" s="137"/>
      <c r="T550" s="137"/>
      <c r="U550" s="138" t="n">
        <v>1</v>
      </c>
      <c r="V550" s="138"/>
      <c r="W550" s="138"/>
      <c r="X550" s="137" t="n">
        <v>1</v>
      </c>
      <c r="Y550" s="27"/>
      <c r="Z550" s="27"/>
    </row>
    <row r="551" customFormat="false" ht="15.4" hidden="false" customHeight="true" outlineLevel="0" collapsed="false">
      <c r="A551" s="27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123" t="s">
        <v>1083</v>
      </c>
      <c r="R551" s="123"/>
      <c r="S551" s="123"/>
      <c r="T551" s="123"/>
      <c r="U551" s="123"/>
      <c r="V551" s="123"/>
      <c r="W551" s="123"/>
      <c r="X551" s="124" t="n">
        <v>1</v>
      </c>
      <c r="Y551" s="27"/>
      <c r="Z551" s="27"/>
    </row>
    <row r="552" customFormat="false" ht="22.15" hidden="false" customHeight="true" outlineLevel="0" collapsed="false">
      <c r="A552" s="119" t="s">
        <v>230</v>
      </c>
      <c r="B552" s="119"/>
      <c r="C552" s="120" t="s">
        <v>1082</v>
      </c>
      <c r="D552" s="121" t="s">
        <v>231</v>
      </c>
      <c r="E552" s="121"/>
      <c r="F552" s="121"/>
      <c r="G552" s="121"/>
      <c r="H552" s="121"/>
      <c r="I552" s="121"/>
      <c r="J552" s="121"/>
      <c r="K552" s="121"/>
      <c r="L552" s="121"/>
      <c r="M552" s="121"/>
      <c r="N552" s="121"/>
      <c r="O552" s="121"/>
      <c r="P552" s="121"/>
      <c r="Q552" s="121"/>
      <c r="R552" s="121"/>
      <c r="S552" s="121"/>
      <c r="T552" s="121"/>
      <c r="U552" s="121"/>
      <c r="V552" s="121"/>
      <c r="W552" s="121"/>
      <c r="X552" s="122"/>
      <c r="Y552" s="27"/>
      <c r="Z552" s="35"/>
    </row>
    <row r="553" customFormat="false" ht="15.4" hidden="false" customHeight="true" outlineLevel="0" collapsed="false">
      <c r="A553" s="27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123" t="s">
        <v>1083</v>
      </c>
      <c r="R553" s="123"/>
      <c r="S553" s="123"/>
      <c r="T553" s="123"/>
      <c r="U553" s="123"/>
      <c r="V553" s="123"/>
      <c r="W553" s="123"/>
      <c r="X553" s="124" t="n">
        <v>5</v>
      </c>
      <c r="Y553" s="27"/>
      <c r="Z553" s="27"/>
    </row>
    <row r="554" customFormat="false" ht="22.15" hidden="false" customHeight="true" outlineLevel="0" collapsed="false">
      <c r="A554" s="119" t="s">
        <v>232</v>
      </c>
      <c r="B554" s="119"/>
      <c r="C554" s="120" t="s">
        <v>1082</v>
      </c>
      <c r="D554" s="121" t="s">
        <v>233</v>
      </c>
      <c r="E554" s="121"/>
      <c r="F554" s="121"/>
      <c r="G554" s="121"/>
      <c r="H554" s="121"/>
      <c r="I554" s="121"/>
      <c r="J554" s="121"/>
      <c r="K554" s="121"/>
      <c r="L554" s="121"/>
      <c r="M554" s="121"/>
      <c r="N554" s="121"/>
      <c r="O554" s="121"/>
      <c r="P554" s="121"/>
      <c r="Q554" s="121"/>
      <c r="R554" s="121"/>
      <c r="S554" s="121"/>
      <c r="T554" s="121"/>
      <c r="U554" s="121"/>
      <c r="V554" s="121"/>
      <c r="W554" s="121"/>
      <c r="X554" s="122"/>
      <c r="Y554" s="27"/>
      <c r="Z554" s="27"/>
    </row>
    <row r="555" customFormat="false" ht="15.4" hidden="false" customHeight="true" outlineLevel="0" collapsed="false">
      <c r="A555" s="27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123" t="s">
        <v>1083</v>
      </c>
      <c r="R555" s="123"/>
      <c r="S555" s="123"/>
      <c r="T555" s="123"/>
      <c r="U555" s="123"/>
      <c r="V555" s="123"/>
      <c r="W555" s="123"/>
      <c r="X555" s="124" t="n">
        <v>5</v>
      </c>
      <c r="Y555" s="27"/>
      <c r="Z555" s="27"/>
    </row>
    <row r="556" customFormat="false" ht="15.4" hidden="false" customHeight="true" outlineLevel="0" collapsed="false">
      <c r="A556" s="119" t="s">
        <v>234</v>
      </c>
      <c r="B556" s="119"/>
      <c r="C556" s="125" t="s">
        <v>1082</v>
      </c>
      <c r="D556" s="126" t="s">
        <v>236</v>
      </c>
      <c r="E556" s="126"/>
      <c r="F556" s="126"/>
      <c r="G556" s="126"/>
      <c r="H556" s="126"/>
      <c r="I556" s="126"/>
      <c r="J556" s="126"/>
      <c r="K556" s="126"/>
      <c r="L556" s="126"/>
      <c r="M556" s="126"/>
      <c r="N556" s="126"/>
      <c r="O556" s="126"/>
      <c r="P556" s="126"/>
      <c r="Q556" s="126"/>
      <c r="R556" s="126"/>
      <c r="S556" s="126"/>
      <c r="T556" s="126"/>
      <c r="U556" s="126"/>
      <c r="V556" s="126"/>
      <c r="W556" s="126"/>
      <c r="X556" s="27"/>
      <c r="Y556" s="27"/>
      <c r="Z556" s="27"/>
    </row>
    <row r="557" customFormat="false" ht="15.2" hidden="false" customHeight="true" outlineLevel="0" collapsed="false">
      <c r="A557" s="27"/>
      <c r="B557" s="127"/>
      <c r="C557" s="127"/>
      <c r="D557" s="127"/>
      <c r="E557" s="127"/>
      <c r="F557" s="128" t="s">
        <v>1086</v>
      </c>
      <c r="G557" s="128"/>
      <c r="H557" s="128"/>
      <c r="I557" s="128"/>
      <c r="J557" s="128"/>
      <c r="K557" s="128"/>
      <c r="L557" s="128" t="s">
        <v>1087</v>
      </c>
      <c r="M557" s="128"/>
      <c r="N557" s="128"/>
      <c r="O557" s="128" t="s">
        <v>1087</v>
      </c>
      <c r="P557" s="128"/>
      <c r="Q557" s="128"/>
      <c r="R557" s="128" t="s">
        <v>1087</v>
      </c>
      <c r="S557" s="128"/>
      <c r="T557" s="128"/>
      <c r="U557" s="128" t="s">
        <v>1088</v>
      </c>
      <c r="V557" s="128"/>
      <c r="W557" s="128"/>
      <c r="X557" s="128" t="s">
        <v>1089</v>
      </c>
      <c r="Y557" s="27"/>
      <c r="Z557" s="27"/>
    </row>
    <row r="558" customFormat="false" ht="15.2" hidden="false" customHeight="true" outlineLevel="0" collapsed="false">
      <c r="A558" s="27"/>
      <c r="B558" s="129" t="s">
        <v>1108</v>
      </c>
      <c r="C558" s="129"/>
      <c r="D558" s="129"/>
      <c r="E558" s="129"/>
      <c r="F558" s="129"/>
      <c r="G558" s="129"/>
      <c r="H558" s="129"/>
      <c r="I558" s="130" t="n">
        <v>3</v>
      </c>
      <c r="J558" s="130"/>
      <c r="K558" s="130"/>
      <c r="L558" s="131"/>
      <c r="M558" s="131"/>
      <c r="N558" s="131"/>
      <c r="O558" s="131"/>
      <c r="P558" s="131"/>
      <c r="Q558" s="131"/>
      <c r="R558" s="131"/>
      <c r="S558" s="131"/>
      <c r="T558" s="131"/>
      <c r="U558" s="131" t="n">
        <v>3</v>
      </c>
      <c r="V558" s="131"/>
      <c r="W558" s="131"/>
      <c r="X558" s="29"/>
      <c r="Y558" s="27"/>
      <c r="Z558" s="27"/>
    </row>
    <row r="559" customFormat="false" ht="15.2" hidden="false" customHeight="true" outlineLevel="0" collapsed="false">
      <c r="A559" s="27"/>
      <c r="B559" s="43" t="s">
        <v>1110</v>
      </c>
      <c r="C559" s="43"/>
      <c r="D559" s="43"/>
      <c r="E559" s="43"/>
      <c r="F559" s="43"/>
      <c r="G559" s="43"/>
      <c r="H559" s="43"/>
      <c r="I559" s="132" t="n">
        <v>1</v>
      </c>
      <c r="J559" s="132"/>
      <c r="K559" s="132"/>
      <c r="L559" s="133"/>
      <c r="M559" s="133"/>
      <c r="N559" s="133"/>
      <c r="O559" s="133"/>
      <c r="P559" s="133"/>
      <c r="Q559" s="133"/>
      <c r="R559" s="133"/>
      <c r="S559" s="133"/>
      <c r="T559" s="133"/>
      <c r="U559" s="133" t="n">
        <v>1</v>
      </c>
      <c r="V559" s="133"/>
      <c r="W559" s="133"/>
      <c r="X559" s="27"/>
      <c r="Y559" s="27"/>
      <c r="Z559" s="27"/>
    </row>
    <row r="560" customFormat="false" ht="15.2" hidden="false" customHeight="true" outlineLevel="0" collapsed="false">
      <c r="A560" s="27"/>
      <c r="B560" s="43" t="s">
        <v>1111</v>
      </c>
      <c r="C560" s="43"/>
      <c r="D560" s="43"/>
      <c r="E560" s="43"/>
      <c r="F560" s="43"/>
      <c r="G560" s="43"/>
      <c r="H560" s="43"/>
      <c r="I560" s="132" t="n">
        <v>1</v>
      </c>
      <c r="J560" s="132"/>
      <c r="K560" s="132"/>
      <c r="L560" s="133"/>
      <c r="M560" s="133"/>
      <c r="N560" s="133"/>
      <c r="O560" s="133"/>
      <c r="P560" s="133"/>
      <c r="Q560" s="133"/>
      <c r="R560" s="133"/>
      <c r="S560" s="133"/>
      <c r="T560" s="133"/>
      <c r="U560" s="133" t="n">
        <v>1</v>
      </c>
      <c r="V560" s="133"/>
      <c r="W560" s="133"/>
      <c r="X560" s="27"/>
      <c r="Y560" s="27"/>
      <c r="Z560" s="27"/>
    </row>
    <row r="561" customFormat="false" ht="15.2" hidden="false" customHeight="true" outlineLevel="0" collapsed="false">
      <c r="A561" s="27"/>
      <c r="B561" s="43" t="s">
        <v>1112</v>
      </c>
      <c r="C561" s="43"/>
      <c r="D561" s="43"/>
      <c r="E561" s="43"/>
      <c r="F561" s="43"/>
      <c r="G561" s="43"/>
      <c r="H561" s="43"/>
      <c r="I561" s="132" t="n">
        <v>1</v>
      </c>
      <c r="J561" s="132"/>
      <c r="K561" s="132"/>
      <c r="L561" s="133"/>
      <c r="M561" s="133"/>
      <c r="N561" s="133"/>
      <c r="O561" s="133"/>
      <c r="P561" s="133"/>
      <c r="Q561" s="133"/>
      <c r="R561" s="133"/>
      <c r="S561" s="133"/>
      <c r="T561" s="133"/>
      <c r="U561" s="133" t="n">
        <v>1</v>
      </c>
      <c r="V561" s="133"/>
      <c r="W561" s="133"/>
      <c r="X561" s="27"/>
      <c r="Y561" s="27"/>
      <c r="Z561" s="27"/>
    </row>
    <row r="562" customFormat="false" ht="15.2" hidden="false" customHeight="true" outlineLevel="0" collapsed="false">
      <c r="A562" s="27"/>
      <c r="B562" s="43" t="s">
        <v>1114</v>
      </c>
      <c r="C562" s="43"/>
      <c r="D562" s="43"/>
      <c r="E562" s="43"/>
      <c r="F562" s="43"/>
      <c r="G562" s="43"/>
      <c r="H562" s="43"/>
      <c r="I562" s="132" t="n">
        <v>1</v>
      </c>
      <c r="J562" s="132"/>
      <c r="K562" s="132"/>
      <c r="L562" s="133"/>
      <c r="M562" s="133"/>
      <c r="N562" s="133"/>
      <c r="O562" s="133"/>
      <c r="P562" s="133"/>
      <c r="Q562" s="133"/>
      <c r="R562" s="133"/>
      <c r="S562" s="133"/>
      <c r="T562" s="133"/>
      <c r="U562" s="134" t="n">
        <v>1</v>
      </c>
      <c r="V562" s="134"/>
      <c r="W562" s="134"/>
      <c r="X562" s="27"/>
      <c r="Y562" s="27"/>
      <c r="Z562" s="27"/>
    </row>
    <row r="563" customFormat="false" ht="15.2" hidden="false" customHeight="true" outlineLevel="0" collapsed="false">
      <c r="A563" s="27"/>
      <c r="B563" s="135"/>
      <c r="C563" s="135"/>
      <c r="D563" s="135"/>
      <c r="E563" s="135"/>
      <c r="F563" s="136"/>
      <c r="G563" s="136"/>
      <c r="H563" s="136"/>
      <c r="I563" s="136"/>
      <c r="J563" s="136"/>
      <c r="K563" s="136"/>
      <c r="L563" s="137"/>
      <c r="M563" s="137"/>
      <c r="N563" s="137"/>
      <c r="O563" s="137"/>
      <c r="P563" s="137"/>
      <c r="Q563" s="137"/>
      <c r="R563" s="137"/>
      <c r="S563" s="137"/>
      <c r="T563" s="137"/>
      <c r="U563" s="138" t="n">
        <v>7</v>
      </c>
      <c r="V563" s="138"/>
      <c r="W563" s="138"/>
      <c r="X563" s="137" t="n">
        <v>7</v>
      </c>
      <c r="Y563" s="27"/>
      <c r="Z563" s="27"/>
    </row>
    <row r="564" customFormat="false" ht="15.4" hidden="false" customHeight="true" outlineLevel="0" collapsed="false">
      <c r="A564" s="27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123" t="s">
        <v>1083</v>
      </c>
      <c r="R564" s="123"/>
      <c r="S564" s="123"/>
      <c r="T564" s="123"/>
      <c r="U564" s="123"/>
      <c r="V564" s="123"/>
      <c r="W564" s="123"/>
      <c r="X564" s="124" t="n">
        <v>7</v>
      </c>
      <c r="Y564" s="27"/>
      <c r="Z564" s="27"/>
    </row>
    <row r="565" customFormat="false" ht="22.15" hidden="false" customHeight="true" outlineLevel="0" collapsed="false">
      <c r="A565" s="119" t="s">
        <v>237</v>
      </c>
      <c r="B565" s="119"/>
      <c r="C565" s="125" t="s">
        <v>1082</v>
      </c>
      <c r="D565" s="126" t="s">
        <v>239</v>
      </c>
      <c r="E565" s="126"/>
      <c r="F565" s="126"/>
      <c r="G565" s="126"/>
      <c r="H565" s="126"/>
      <c r="I565" s="126"/>
      <c r="J565" s="126"/>
      <c r="K565" s="126"/>
      <c r="L565" s="126"/>
      <c r="M565" s="126"/>
      <c r="N565" s="126"/>
      <c r="O565" s="126"/>
      <c r="P565" s="126"/>
      <c r="Q565" s="126"/>
      <c r="R565" s="126"/>
      <c r="S565" s="126"/>
      <c r="T565" s="126"/>
      <c r="U565" s="126"/>
      <c r="V565" s="126"/>
      <c r="W565" s="126"/>
      <c r="X565" s="27"/>
      <c r="Y565" s="27"/>
      <c r="Z565" s="27"/>
    </row>
    <row r="566" customFormat="false" ht="15.2" hidden="false" customHeight="true" outlineLevel="0" collapsed="false">
      <c r="A566" s="27"/>
      <c r="B566" s="127"/>
      <c r="C566" s="127"/>
      <c r="D566" s="127"/>
      <c r="E566" s="127"/>
      <c r="F566" s="128" t="s">
        <v>1086</v>
      </c>
      <c r="G566" s="128"/>
      <c r="H566" s="128"/>
      <c r="I566" s="128"/>
      <c r="J566" s="128"/>
      <c r="K566" s="128"/>
      <c r="L566" s="128" t="s">
        <v>1087</v>
      </c>
      <c r="M566" s="128"/>
      <c r="N566" s="128"/>
      <c r="O566" s="128" t="s">
        <v>1087</v>
      </c>
      <c r="P566" s="128"/>
      <c r="Q566" s="128"/>
      <c r="R566" s="128" t="s">
        <v>1087</v>
      </c>
      <c r="S566" s="128"/>
      <c r="T566" s="128"/>
      <c r="U566" s="128" t="s">
        <v>1088</v>
      </c>
      <c r="V566" s="128"/>
      <c r="W566" s="128"/>
      <c r="X566" s="128" t="s">
        <v>1089</v>
      </c>
      <c r="Y566" s="27"/>
      <c r="Z566" s="27"/>
    </row>
    <row r="567" customFormat="false" ht="15.2" hidden="false" customHeight="true" outlineLevel="0" collapsed="false">
      <c r="A567" s="27"/>
      <c r="B567" s="129" t="s">
        <v>1107</v>
      </c>
      <c r="C567" s="129"/>
      <c r="D567" s="129"/>
      <c r="E567" s="129"/>
      <c r="F567" s="129"/>
      <c r="G567" s="129"/>
      <c r="H567" s="129"/>
      <c r="I567" s="130" t="n">
        <v>7</v>
      </c>
      <c r="J567" s="130"/>
      <c r="K567" s="130"/>
      <c r="L567" s="131"/>
      <c r="M567" s="131"/>
      <c r="N567" s="131"/>
      <c r="O567" s="131"/>
      <c r="P567" s="131"/>
      <c r="Q567" s="131"/>
      <c r="R567" s="131"/>
      <c r="S567" s="131"/>
      <c r="T567" s="131"/>
      <c r="U567" s="131" t="n">
        <v>7</v>
      </c>
      <c r="V567" s="131"/>
      <c r="W567" s="131"/>
      <c r="X567" s="29"/>
      <c r="Y567" s="27"/>
      <c r="Z567" s="27"/>
    </row>
    <row r="568" customFormat="false" ht="15.2" hidden="false" customHeight="true" outlineLevel="0" collapsed="false">
      <c r="A568" s="27"/>
      <c r="B568" s="43" t="s">
        <v>1109</v>
      </c>
      <c r="C568" s="43"/>
      <c r="D568" s="43"/>
      <c r="E568" s="43"/>
      <c r="F568" s="43"/>
      <c r="G568" s="43"/>
      <c r="H568" s="43"/>
      <c r="I568" s="132" t="n">
        <v>2</v>
      </c>
      <c r="J568" s="132"/>
      <c r="K568" s="132"/>
      <c r="L568" s="133"/>
      <c r="M568" s="133"/>
      <c r="N568" s="133"/>
      <c r="O568" s="133"/>
      <c r="P568" s="133"/>
      <c r="Q568" s="133"/>
      <c r="R568" s="133"/>
      <c r="S568" s="133"/>
      <c r="T568" s="133"/>
      <c r="U568" s="133" t="n">
        <v>2</v>
      </c>
      <c r="V568" s="133"/>
      <c r="W568" s="133"/>
      <c r="X568" s="27"/>
      <c r="Y568" s="27"/>
      <c r="Z568" s="27"/>
    </row>
    <row r="569" customFormat="false" ht="15.2" hidden="false" customHeight="true" outlineLevel="0" collapsed="false">
      <c r="A569" s="27"/>
      <c r="B569" s="43" t="s">
        <v>1113</v>
      </c>
      <c r="C569" s="43"/>
      <c r="D569" s="43"/>
      <c r="E569" s="43"/>
      <c r="F569" s="43"/>
      <c r="G569" s="43"/>
      <c r="H569" s="43"/>
      <c r="I569" s="132" t="n">
        <v>3</v>
      </c>
      <c r="J569" s="132"/>
      <c r="K569" s="132"/>
      <c r="L569" s="133"/>
      <c r="M569" s="133"/>
      <c r="N569" s="133"/>
      <c r="O569" s="133"/>
      <c r="P569" s="133"/>
      <c r="Q569" s="133"/>
      <c r="R569" s="133"/>
      <c r="S569" s="133"/>
      <c r="T569" s="133"/>
      <c r="U569" s="133" t="n">
        <v>3</v>
      </c>
      <c r="V569" s="133"/>
      <c r="W569" s="133"/>
      <c r="X569" s="27"/>
      <c r="Y569" s="27"/>
      <c r="Z569" s="27"/>
    </row>
    <row r="570" customFormat="false" ht="15.2" hidden="false" customHeight="true" outlineLevel="0" collapsed="false">
      <c r="A570" s="27"/>
      <c r="B570" s="43" t="s">
        <v>1115</v>
      </c>
      <c r="C570" s="43"/>
      <c r="D570" s="43"/>
      <c r="E570" s="43"/>
      <c r="F570" s="43"/>
      <c r="G570" s="43"/>
      <c r="H570" s="43"/>
      <c r="I570" s="132" t="n">
        <v>1</v>
      </c>
      <c r="J570" s="132"/>
      <c r="K570" s="132"/>
      <c r="L570" s="133"/>
      <c r="M570" s="133"/>
      <c r="N570" s="133"/>
      <c r="O570" s="133"/>
      <c r="P570" s="133"/>
      <c r="Q570" s="133"/>
      <c r="R570" s="133"/>
      <c r="S570" s="133"/>
      <c r="T570" s="133"/>
      <c r="U570" s="134" t="n">
        <v>1</v>
      </c>
      <c r="V570" s="134"/>
      <c r="W570" s="134"/>
      <c r="X570" s="27"/>
      <c r="Y570" s="27"/>
      <c r="Z570" s="27"/>
    </row>
    <row r="571" customFormat="false" ht="15.2" hidden="false" customHeight="true" outlineLevel="0" collapsed="false">
      <c r="A571" s="27"/>
      <c r="B571" s="135"/>
      <c r="C571" s="135"/>
      <c r="D571" s="135"/>
      <c r="E571" s="135"/>
      <c r="F571" s="136"/>
      <c r="G571" s="136"/>
      <c r="H571" s="136"/>
      <c r="I571" s="136"/>
      <c r="J571" s="136"/>
      <c r="K571" s="136"/>
      <c r="L571" s="137"/>
      <c r="M571" s="137"/>
      <c r="N571" s="137"/>
      <c r="O571" s="137"/>
      <c r="P571" s="137"/>
      <c r="Q571" s="137"/>
      <c r="R571" s="137"/>
      <c r="S571" s="137"/>
      <c r="T571" s="137"/>
      <c r="U571" s="138" t="n">
        <v>13</v>
      </c>
      <c r="V571" s="138"/>
      <c r="W571" s="138"/>
      <c r="X571" s="137" t="n">
        <v>13</v>
      </c>
      <c r="Y571" s="27"/>
      <c r="Z571" s="27"/>
    </row>
    <row r="572" customFormat="false" ht="15.4" hidden="false" customHeight="true" outlineLevel="0" collapsed="false">
      <c r="A572" s="27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123" t="s">
        <v>1083</v>
      </c>
      <c r="R572" s="123"/>
      <c r="S572" s="123"/>
      <c r="T572" s="123"/>
      <c r="U572" s="123"/>
      <c r="V572" s="123"/>
      <c r="W572" s="123"/>
      <c r="X572" s="124" t="n">
        <v>13</v>
      </c>
      <c r="Y572" s="27"/>
      <c r="Z572" s="27"/>
    </row>
    <row r="573" customFormat="false" ht="15.4" hidden="false" customHeight="true" outlineLevel="0" collapsed="false">
      <c r="A573" s="119" t="s">
        <v>240</v>
      </c>
      <c r="B573" s="119"/>
      <c r="C573" s="125" t="s">
        <v>1082</v>
      </c>
      <c r="D573" s="126" t="s">
        <v>241</v>
      </c>
      <c r="E573" s="126"/>
      <c r="F573" s="126"/>
      <c r="G573" s="126"/>
      <c r="H573" s="126"/>
      <c r="I573" s="126"/>
      <c r="J573" s="126"/>
      <c r="K573" s="126"/>
      <c r="L573" s="126"/>
      <c r="M573" s="126"/>
      <c r="N573" s="126"/>
      <c r="O573" s="126"/>
      <c r="P573" s="126"/>
      <c r="Q573" s="126"/>
      <c r="R573" s="126"/>
      <c r="S573" s="126"/>
      <c r="T573" s="126"/>
      <c r="U573" s="126"/>
      <c r="V573" s="126"/>
      <c r="W573" s="126"/>
      <c r="X573" s="27"/>
      <c r="Y573" s="27"/>
      <c r="Z573" s="27"/>
    </row>
    <row r="574" customFormat="false" ht="15.2" hidden="false" customHeight="true" outlineLevel="0" collapsed="false">
      <c r="A574" s="27"/>
      <c r="B574" s="127"/>
      <c r="C574" s="127"/>
      <c r="D574" s="127"/>
      <c r="E574" s="127"/>
      <c r="F574" s="128" t="s">
        <v>1086</v>
      </c>
      <c r="G574" s="128"/>
      <c r="H574" s="128"/>
      <c r="I574" s="128"/>
      <c r="J574" s="128"/>
      <c r="K574" s="128"/>
      <c r="L574" s="128" t="s">
        <v>1249</v>
      </c>
      <c r="M574" s="128"/>
      <c r="N574" s="128"/>
      <c r="O574" s="128" t="s">
        <v>1093</v>
      </c>
      <c r="P574" s="128"/>
      <c r="Q574" s="128"/>
      <c r="R574" s="128" t="s">
        <v>1094</v>
      </c>
      <c r="S574" s="128"/>
      <c r="T574" s="128"/>
      <c r="U574" s="128" t="s">
        <v>1088</v>
      </c>
      <c r="V574" s="128"/>
      <c r="W574" s="128"/>
      <c r="X574" s="128" t="s">
        <v>1089</v>
      </c>
      <c r="Y574" s="27"/>
      <c r="Z574" s="27"/>
    </row>
    <row r="575" customFormat="false" ht="15.2" hidden="false" customHeight="true" outlineLevel="0" collapsed="false">
      <c r="A575" s="27"/>
      <c r="B575" s="129" t="s">
        <v>1107</v>
      </c>
      <c r="C575" s="129"/>
      <c r="D575" s="129"/>
      <c r="E575" s="129"/>
      <c r="F575" s="129"/>
      <c r="G575" s="129"/>
      <c r="H575" s="129"/>
      <c r="I575" s="130" t="n">
        <v>7</v>
      </c>
      <c r="J575" s="130"/>
      <c r="K575" s="130"/>
      <c r="L575" s="131" t="n">
        <v>2</v>
      </c>
      <c r="M575" s="131"/>
      <c r="N575" s="131"/>
      <c r="O575" s="131"/>
      <c r="P575" s="131"/>
      <c r="Q575" s="131"/>
      <c r="R575" s="131"/>
      <c r="S575" s="131"/>
      <c r="T575" s="131"/>
      <c r="U575" s="131" t="n">
        <v>14</v>
      </c>
      <c r="V575" s="131"/>
      <c r="W575" s="131"/>
      <c r="X575" s="29"/>
      <c r="Y575" s="27"/>
      <c r="Z575" s="27"/>
    </row>
    <row r="576" customFormat="false" ht="15.2" hidden="false" customHeight="true" outlineLevel="0" collapsed="false">
      <c r="A576" s="27"/>
      <c r="B576" s="43" t="s">
        <v>1109</v>
      </c>
      <c r="C576" s="43"/>
      <c r="D576" s="43"/>
      <c r="E576" s="43"/>
      <c r="F576" s="43"/>
      <c r="G576" s="43"/>
      <c r="H576" s="43"/>
      <c r="I576" s="132" t="n">
        <v>2</v>
      </c>
      <c r="J576" s="132"/>
      <c r="K576" s="132"/>
      <c r="L576" s="133" t="n">
        <v>2</v>
      </c>
      <c r="M576" s="133"/>
      <c r="N576" s="133"/>
      <c r="O576" s="133"/>
      <c r="P576" s="133"/>
      <c r="Q576" s="133"/>
      <c r="R576" s="133"/>
      <c r="S576" s="133"/>
      <c r="T576" s="133"/>
      <c r="U576" s="133" t="n">
        <v>4</v>
      </c>
      <c r="V576" s="133"/>
      <c r="W576" s="133"/>
      <c r="X576" s="27"/>
      <c r="Y576" s="27"/>
      <c r="Z576" s="27"/>
    </row>
    <row r="577" customFormat="false" ht="15.2" hidden="false" customHeight="true" outlineLevel="0" collapsed="false">
      <c r="A577" s="27"/>
      <c r="B577" s="43" t="s">
        <v>1113</v>
      </c>
      <c r="C577" s="43"/>
      <c r="D577" s="43"/>
      <c r="E577" s="43"/>
      <c r="F577" s="43"/>
      <c r="G577" s="43"/>
      <c r="H577" s="43"/>
      <c r="I577" s="132" t="n">
        <v>3</v>
      </c>
      <c r="J577" s="132"/>
      <c r="K577" s="132"/>
      <c r="L577" s="133" t="n">
        <v>2</v>
      </c>
      <c r="M577" s="133"/>
      <c r="N577" s="133"/>
      <c r="O577" s="133"/>
      <c r="P577" s="133"/>
      <c r="Q577" s="133"/>
      <c r="R577" s="133"/>
      <c r="S577" s="133"/>
      <c r="T577" s="133"/>
      <c r="U577" s="133" t="n">
        <v>6</v>
      </c>
      <c r="V577" s="133"/>
      <c r="W577" s="133"/>
      <c r="X577" s="27"/>
      <c r="Y577" s="27"/>
      <c r="Z577" s="27"/>
    </row>
    <row r="578" customFormat="false" ht="15.2" hidden="false" customHeight="true" outlineLevel="0" collapsed="false">
      <c r="A578" s="27"/>
      <c r="B578" s="43" t="s">
        <v>1115</v>
      </c>
      <c r="C578" s="43"/>
      <c r="D578" s="43"/>
      <c r="E578" s="43"/>
      <c r="F578" s="43"/>
      <c r="G578" s="43"/>
      <c r="H578" s="43"/>
      <c r="I578" s="132" t="n">
        <v>1</v>
      </c>
      <c r="J578" s="132"/>
      <c r="K578" s="132"/>
      <c r="L578" s="133" t="n">
        <v>2</v>
      </c>
      <c r="M578" s="133"/>
      <c r="N578" s="133"/>
      <c r="O578" s="133"/>
      <c r="P578" s="133"/>
      <c r="Q578" s="133"/>
      <c r="R578" s="133"/>
      <c r="S578" s="133"/>
      <c r="T578" s="133"/>
      <c r="U578" s="134" t="n">
        <v>2</v>
      </c>
      <c r="V578" s="134"/>
      <c r="W578" s="134"/>
      <c r="X578" s="27"/>
      <c r="Y578" s="27"/>
      <c r="Z578" s="27"/>
    </row>
    <row r="579" customFormat="false" ht="15.2" hidden="false" customHeight="true" outlineLevel="0" collapsed="false">
      <c r="A579" s="27"/>
      <c r="B579" s="135"/>
      <c r="C579" s="135"/>
      <c r="D579" s="135"/>
      <c r="E579" s="135"/>
      <c r="F579" s="136"/>
      <c r="G579" s="136"/>
      <c r="H579" s="136"/>
      <c r="I579" s="136"/>
      <c r="J579" s="136"/>
      <c r="K579" s="136"/>
      <c r="L579" s="137"/>
      <c r="M579" s="137"/>
      <c r="N579" s="137"/>
      <c r="O579" s="137"/>
      <c r="P579" s="137"/>
      <c r="Q579" s="137"/>
      <c r="R579" s="137"/>
      <c r="S579" s="137"/>
      <c r="T579" s="137"/>
      <c r="U579" s="138" t="n">
        <v>26</v>
      </c>
      <c r="V579" s="138"/>
      <c r="W579" s="138"/>
      <c r="X579" s="137" t="n">
        <v>26</v>
      </c>
      <c r="Y579" s="27"/>
      <c r="Z579" s="27"/>
    </row>
    <row r="580" customFormat="false" ht="15.4" hidden="false" customHeight="true" outlineLevel="0" collapsed="false">
      <c r="A580" s="27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123" t="s">
        <v>1083</v>
      </c>
      <c r="R580" s="123"/>
      <c r="S580" s="123"/>
      <c r="T580" s="123"/>
      <c r="U580" s="123"/>
      <c r="V580" s="123"/>
      <c r="W580" s="123"/>
      <c r="X580" s="124" t="n">
        <v>26</v>
      </c>
      <c r="Y580" s="27"/>
      <c r="Z580" s="27"/>
    </row>
    <row r="581" customFormat="false" ht="22.15" hidden="false" customHeight="true" outlineLevel="0" collapsed="false">
      <c r="A581" s="119" t="s">
        <v>242</v>
      </c>
      <c r="B581" s="119"/>
      <c r="C581" s="120" t="s">
        <v>1082</v>
      </c>
      <c r="D581" s="121" t="s">
        <v>243</v>
      </c>
      <c r="E581" s="121"/>
      <c r="F581" s="121"/>
      <c r="G581" s="121"/>
      <c r="H581" s="121"/>
      <c r="I581" s="121"/>
      <c r="J581" s="121"/>
      <c r="K581" s="121"/>
      <c r="L581" s="121"/>
      <c r="M581" s="121"/>
      <c r="N581" s="121"/>
      <c r="O581" s="121"/>
      <c r="P581" s="121"/>
      <c r="Q581" s="121"/>
      <c r="R581" s="121"/>
      <c r="S581" s="121"/>
      <c r="T581" s="121"/>
      <c r="U581" s="121"/>
      <c r="V581" s="121"/>
      <c r="W581" s="121"/>
      <c r="X581" s="122"/>
      <c r="Y581" s="27"/>
      <c r="Z581" s="27"/>
    </row>
    <row r="582" customFormat="false" ht="15.4" hidden="false" customHeight="true" outlineLevel="0" collapsed="false">
      <c r="A582" s="27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123" t="s">
        <v>1083</v>
      </c>
      <c r="R582" s="123"/>
      <c r="S582" s="123"/>
      <c r="T582" s="123"/>
      <c r="U582" s="123"/>
      <c r="V582" s="123"/>
      <c r="W582" s="123"/>
      <c r="X582" s="124" t="n">
        <v>1</v>
      </c>
      <c r="Y582" s="27"/>
      <c r="Z582" s="27"/>
    </row>
    <row r="583" customFormat="false" ht="22.15" hidden="false" customHeight="true" outlineLevel="0" collapsed="false">
      <c r="A583" s="119" t="s">
        <v>244</v>
      </c>
      <c r="B583" s="119"/>
      <c r="C583" s="120" t="s">
        <v>1082</v>
      </c>
      <c r="D583" s="121" t="s">
        <v>246</v>
      </c>
      <c r="E583" s="121"/>
      <c r="F583" s="121"/>
      <c r="G583" s="121"/>
      <c r="H583" s="121"/>
      <c r="I583" s="121"/>
      <c r="J583" s="121"/>
      <c r="K583" s="121"/>
      <c r="L583" s="121"/>
      <c r="M583" s="121"/>
      <c r="N583" s="121"/>
      <c r="O583" s="121"/>
      <c r="P583" s="121"/>
      <c r="Q583" s="121"/>
      <c r="R583" s="121"/>
      <c r="S583" s="121"/>
      <c r="T583" s="121"/>
      <c r="U583" s="121"/>
      <c r="V583" s="121"/>
      <c r="W583" s="121"/>
      <c r="X583" s="122"/>
      <c r="Y583" s="27"/>
      <c r="Z583" s="27"/>
    </row>
    <row r="584" customFormat="false" ht="15.4" hidden="false" customHeight="true" outlineLevel="0" collapsed="false">
      <c r="A584" s="27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123" t="s">
        <v>1083</v>
      </c>
      <c r="R584" s="123"/>
      <c r="S584" s="123"/>
      <c r="T584" s="123"/>
      <c r="U584" s="123"/>
      <c r="V584" s="123"/>
      <c r="W584" s="123"/>
      <c r="X584" s="124" t="n">
        <v>1</v>
      </c>
      <c r="Y584" s="27"/>
      <c r="Z584" s="27"/>
    </row>
    <row r="585" customFormat="false" ht="22.15" hidden="false" customHeight="true" outlineLevel="0" collapsed="false">
      <c r="A585" s="119" t="s">
        <v>247</v>
      </c>
      <c r="B585" s="119"/>
      <c r="C585" s="125" t="s">
        <v>72</v>
      </c>
      <c r="D585" s="126" t="s">
        <v>248</v>
      </c>
      <c r="E585" s="126"/>
      <c r="F585" s="126"/>
      <c r="G585" s="126"/>
      <c r="H585" s="126"/>
      <c r="I585" s="126"/>
      <c r="J585" s="126"/>
      <c r="K585" s="126"/>
      <c r="L585" s="126"/>
      <c r="M585" s="126"/>
      <c r="N585" s="126"/>
      <c r="O585" s="126"/>
      <c r="P585" s="126"/>
      <c r="Q585" s="126"/>
      <c r="R585" s="126"/>
      <c r="S585" s="126"/>
      <c r="T585" s="126"/>
      <c r="U585" s="126"/>
      <c r="V585" s="126"/>
      <c r="W585" s="126"/>
      <c r="X585" s="27"/>
      <c r="Y585" s="27"/>
      <c r="Z585" s="27"/>
    </row>
    <row r="586" customFormat="false" ht="15.2" hidden="false" customHeight="true" outlineLevel="0" collapsed="false">
      <c r="A586" s="27"/>
      <c r="B586" s="127"/>
      <c r="C586" s="127"/>
      <c r="D586" s="127"/>
      <c r="E586" s="127"/>
      <c r="F586" s="128" t="s">
        <v>1087</v>
      </c>
      <c r="G586" s="128"/>
      <c r="H586" s="128"/>
      <c r="I586" s="128"/>
      <c r="J586" s="128"/>
      <c r="K586" s="128"/>
      <c r="L586" s="128" t="s">
        <v>1097</v>
      </c>
      <c r="M586" s="128"/>
      <c r="N586" s="128"/>
      <c r="O586" s="128" t="s">
        <v>1087</v>
      </c>
      <c r="P586" s="128"/>
      <c r="Q586" s="128"/>
      <c r="R586" s="128" t="s">
        <v>1087</v>
      </c>
      <c r="S586" s="128"/>
      <c r="T586" s="128"/>
      <c r="U586" s="128" t="s">
        <v>1088</v>
      </c>
      <c r="V586" s="128"/>
      <c r="W586" s="128"/>
      <c r="X586" s="128" t="s">
        <v>1089</v>
      </c>
      <c r="Y586" s="27"/>
      <c r="Z586" s="27"/>
    </row>
    <row r="587" customFormat="false" ht="21.4" hidden="false" customHeight="true" outlineLevel="0" collapsed="false">
      <c r="A587" s="27"/>
      <c r="B587" s="129" t="s">
        <v>1250</v>
      </c>
      <c r="C587" s="129"/>
      <c r="D587" s="129"/>
      <c r="E587" s="129"/>
      <c r="F587" s="129"/>
      <c r="G587" s="129"/>
      <c r="H587" s="129"/>
      <c r="I587" s="130"/>
      <c r="J587" s="130"/>
      <c r="K587" s="130"/>
      <c r="L587" s="131" t="n">
        <v>18</v>
      </c>
      <c r="M587" s="131"/>
      <c r="N587" s="131"/>
      <c r="O587" s="131"/>
      <c r="P587" s="131"/>
      <c r="Q587" s="131"/>
      <c r="R587" s="131"/>
      <c r="S587" s="131"/>
      <c r="T587" s="131"/>
      <c r="U587" s="139" t="n">
        <v>18</v>
      </c>
      <c r="V587" s="139"/>
      <c r="W587" s="139"/>
      <c r="X587" s="29"/>
      <c r="Y587" s="27"/>
      <c r="Z587" s="27"/>
    </row>
    <row r="588" customFormat="false" ht="15.2" hidden="false" customHeight="true" outlineLevel="0" collapsed="false">
      <c r="A588" s="27"/>
      <c r="B588" s="135"/>
      <c r="C588" s="135"/>
      <c r="D588" s="135"/>
      <c r="E588" s="135"/>
      <c r="F588" s="136"/>
      <c r="G588" s="136"/>
      <c r="H588" s="136"/>
      <c r="I588" s="136"/>
      <c r="J588" s="136"/>
      <c r="K588" s="136"/>
      <c r="L588" s="137"/>
      <c r="M588" s="137"/>
      <c r="N588" s="137"/>
      <c r="O588" s="137"/>
      <c r="P588" s="137"/>
      <c r="Q588" s="137"/>
      <c r="R588" s="137"/>
      <c r="S588" s="137"/>
      <c r="T588" s="137"/>
      <c r="U588" s="138" t="n">
        <v>18</v>
      </c>
      <c r="V588" s="138"/>
      <c r="W588" s="138"/>
      <c r="X588" s="137" t="n">
        <v>18</v>
      </c>
      <c r="Y588" s="27"/>
      <c r="Z588" s="27"/>
    </row>
    <row r="589" customFormat="false" ht="15.4" hidden="false" customHeight="true" outlineLevel="0" collapsed="false">
      <c r="A589" s="27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123" t="s">
        <v>1124</v>
      </c>
      <c r="R589" s="123"/>
      <c r="S589" s="123"/>
      <c r="T589" s="123"/>
      <c r="U589" s="123"/>
      <c r="V589" s="123"/>
      <c r="W589" s="123"/>
      <c r="X589" s="124" t="n">
        <v>18</v>
      </c>
      <c r="Y589" s="27"/>
      <c r="Z589" s="27"/>
    </row>
    <row r="590" customFormat="false" ht="22.15" hidden="false" customHeight="true" outlineLevel="0" collapsed="false">
      <c r="A590" s="119" t="s">
        <v>249</v>
      </c>
      <c r="B590" s="119"/>
      <c r="C590" s="125" t="s">
        <v>72</v>
      </c>
      <c r="D590" s="126" t="s">
        <v>250</v>
      </c>
      <c r="E590" s="126"/>
      <c r="F590" s="126"/>
      <c r="G590" s="126"/>
      <c r="H590" s="126"/>
      <c r="I590" s="126"/>
      <c r="J590" s="126"/>
      <c r="K590" s="126"/>
      <c r="L590" s="126"/>
      <c r="M590" s="126"/>
      <c r="N590" s="126"/>
      <c r="O590" s="126"/>
      <c r="P590" s="126"/>
      <c r="Q590" s="126"/>
      <c r="R590" s="126"/>
      <c r="S590" s="126"/>
      <c r="T590" s="126"/>
      <c r="U590" s="126"/>
      <c r="V590" s="126"/>
      <c r="W590" s="126"/>
      <c r="X590" s="27"/>
      <c r="Y590" s="27"/>
      <c r="Z590" s="27"/>
    </row>
    <row r="591" customFormat="false" ht="15.2" hidden="false" customHeight="true" outlineLevel="0" collapsed="false">
      <c r="A591" s="27"/>
      <c r="B591" s="127"/>
      <c r="C591" s="127"/>
      <c r="D591" s="127"/>
      <c r="E591" s="127"/>
      <c r="F591" s="128" t="s">
        <v>1086</v>
      </c>
      <c r="G591" s="128"/>
      <c r="H591" s="128"/>
      <c r="I591" s="128"/>
      <c r="J591" s="128"/>
      <c r="K591" s="128"/>
      <c r="L591" s="128" t="s">
        <v>1097</v>
      </c>
      <c r="M591" s="128"/>
      <c r="N591" s="128"/>
      <c r="O591" s="128" t="s">
        <v>1087</v>
      </c>
      <c r="P591" s="128"/>
      <c r="Q591" s="128"/>
      <c r="R591" s="128" t="s">
        <v>1087</v>
      </c>
      <c r="S591" s="128"/>
      <c r="T591" s="128"/>
      <c r="U591" s="128" t="s">
        <v>1088</v>
      </c>
      <c r="V591" s="128"/>
      <c r="W591" s="128"/>
      <c r="X591" s="128" t="s">
        <v>1089</v>
      </c>
      <c r="Y591" s="27"/>
      <c r="Z591" s="27"/>
    </row>
    <row r="592" customFormat="false" ht="50.25" hidden="false" customHeight="true" outlineLevel="0" collapsed="false">
      <c r="A592" s="27"/>
      <c r="B592" s="129" t="s">
        <v>1251</v>
      </c>
      <c r="C592" s="129"/>
      <c r="D592" s="129"/>
      <c r="E592" s="129"/>
      <c r="F592" s="129"/>
      <c r="G592" s="129"/>
      <c r="H592" s="129"/>
      <c r="I592" s="130" t="n">
        <v>5</v>
      </c>
      <c r="J592" s="130"/>
      <c r="K592" s="130"/>
      <c r="L592" s="131" t="n">
        <v>19</v>
      </c>
      <c r="M592" s="131"/>
      <c r="N592" s="131"/>
      <c r="O592" s="131"/>
      <c r="P592" s="131"/>
      <c r="Q592" s="131"/>
      <c r="R592" s="131"/>
      <c r="S592" s="131"/>
      <c r="T592" s="131"/>
      <c r="U592" s="131" t="n">
        <v>95</v>
      </c>
      <c r="V592" s="131"/>
      <c r="W592" s="131"/>
      <c r="X592" s="29"/>
      <c r="Y592" s="27"/>
      <c r="Z592" s="27"/>
    </row>
    <row r="593" customFormat="false" ht="5.85" hidden="false" customHeight="true" outlineLevel="0" collapsed="false">
      <c r="A593" s="27"/>
      <c r="B593" s="43"/>
      <c r="C593" s="43"/>
      <c r="D593" s="43"/>
      <c r="E593" s="43"/>
      <c r="F593" s="43"/>
      <c r="G593" s="43"/>
      <c r="H593" s="43"/>
      <c r="I593" s="132"/>
      <c r="J593" s="132"/>
      <c r="K593" s="132"/>
      <c r="L593" s="133"/>
      <c r="M593" s="133"/>
      <c r="N593" s="133"/>
      <c r="O593" s="133"/>
      <c r="P593" s="133"/>
      <c r="Q593" s="133"/>
      <c r="R593" s="133"/>
      <c r="S593" s="133"/>
      <c r="T593" s="133"/>
      <c r="U593" s="134"/>
      <c r="V593" s="134"/>
      <c r="W593" s="134"/>
      <c r="X593" s="27"/>
      <c r="Y593" s="27"/>
      <c r="Z593" s="27"/>
    </row>
    <row r="594" customFormat="false" ht="15.2" hidden="false" customHeight="true" outlineLevel="0" collapsed="false">
      <c r="A594" s="27"/>
      <c r="B594" s="135"/>
      <c r="C594" s="135"/>
      <c r="D594" s="135"/>
      <c r="E594" s="135"/>
      <c r="F594" s="136"/>
      <c r="G594" s="136"/>
      <c r="H594" s="136"/>
      <c r="I594" s="136"/>
      <c r="J594" s="136"/>
      <c r="K594" s="136"/>
      <c r="L594" s="137"/>
      <c r="M594" s="137"/>
      <c r="N594" s="137"/>
      <c r="O594" s="137"/>
      <c r="P594" s="137"/>
      <c r="Q594" s="137"/>
      <c r="R594" s="137"/>
      <c r="S594" s="137"/>
      <c r="T594" s="137"/>
      <c r="U594" s="138" t="n">
        <v>95</v>
      </c>
      <c r="V594" s="138"/>
      <c r="W594" s="138"/>
      <c r="X594" s="137" t="n">
        <v>95</v>
      </c>
      <c r="Y594" s="27"/>
      <c r="Z594" s="27"/>
    </row>
    <row r="595" customFormat="false" ht="15.4" hidden="false" customHeight="true" outlineLevel="0" collapsed="false">
      <c r="A595" s="27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123" t="s">
        <v>1124</v>
      </c>
      <c r="R595" s="123"/>
      <c r="S595" s="123"/>
      <c r="T595" s="123"/>
      <c r="U595" s="123"/>
      <c r="V595" s="123"/>
      <c r="W595" s="123"/>
      <c r="X595" s="124" t="n">
        <v>95</v>
      </c>
      <c r="Y595" s="27"/>
      <c r="Z595" s="27"/>
    </row>
    <row r="596" customFormat="false" ht="15.4" hidden="false" customHeight="true" outlineLevel="0" collapsed="false">
      <c r="A596" s="119" t="s">
        <v>251</v>
      </c>
      <c r="B596" s="119"/>
      <c r="C596" s="125" t="s">
        <v>1082</v>
      </c>
      <c r="D596" s="126" t="s">
        <v>252</v>
      </c>
      <c r="E596" s="126"/>
      <c r="F596" s="126"/>
      <c r="G596" s="126"/>
      <c r="H596" s="126"/>
      <c r="I596" s="126"/>
      <c r="J596" s="126"/>
      <c r="K596" s="126"/>
      <c r="L596" s="126"/>
      <c r="M596" s="126"/>
      <c r="N596" s="126"/>
      <c r="O596" s="126"/>
      <c r="P596" s="126"/>
      <c r="Q596" s="126"/>
      <c r="R596" s="126"/>
      <c r="S596" s="126"/>
      <c r="T596" s="126"/>
      <c r="U596" s="126"/>
      <c r="V596" s="126"/>
      <c r="W596" s="126"/>
      <c r="X596" s="27"/>
      <c r="Y596" s="27"/>
      <c r="Z596" s="27"/>
    </row>
    <row r="597" customFormat="false" ht="15.2" hidden="false" customHeight="true" outlineLevel="0" collapsed="false">
      <c r="A597" s="27"/>
      <c r="B597" s="127"/>
      <c r="C597" s="127"/>
      <c r="D597" s="127"/>
      <c r="E597" s="127"/>
      <c r="F597" s="128" t="s">
        <v>1086</v>
      </c>
      <c r="G597" s="128"/>
      <c r="H597" s="128"/>
      <c r="I597" s="128"/>
      <c r="J597" s="128"/>
      <c r="K597" s="128"/>
      <c r="L597" s="128" t="s">
        <v>1097</v>
      </c>
      <c r="M597" s="128"/>
      <c r="N597" s="128"/>
      <c r="O597" s="128" t="s">
        <v>1093</v>
      </c>
      <c r="P597" s="128"/>
      <c r="Q597" s="128"/>
      <c r="R597" s="128" t="s">
        <v>1094</v>
      </c>
      <c r="S597" s="128"/>
      <c r="T597" s="128"/>
      <c r="U597" s="128" t="s">
        <v>1088</v>
      </c>
      <c r="V597" s="128"/>
      <c r="W597" s="128"/>
      <c r="X597" s="128" t="s">
        <v>1089</v>
      </c>
      <c r="Y597" s="27"/>
      <c r="Z597" s="27"/>
    </row>
    <row r="598" customFormat="false" ht="21.4" hidden="false" customHeight="true" outlineLevel="0" collapsed="false">
      <c r="A598" s="27"/>
      <c r="B598" s="129" t="s">
        <v>1252</v>
      </c>
      <c r="C598" s="129"/>
      <c r="D598" s="129"/>
      <c r="E598" s="129"/>
      <c r="F598" s="129"/>
      <c r="G598" s="129"/>
      <c r="H598" s="129"/>
      <c r="I598" s="130" t="n">
        <v>3</v>
      </c>
      <c r="J598" s="130"/>
      <c r="K598" s="130"/>
      <c r="L598" s="131"/>
      <c r="M598" s="131"/>
      <c r="N598" s="131"/>
      <c r="O598" s="131"/>
      <c r="P598" s="131"/>
      <c r="Q598" s="131"/>
      <c r="R598" s="131"/>
      <c r="S598" s="131"/>
      <c r="T598" s="131"/>
      <c r="U598" s="139" t="n">
        <v>3</v>
      </c>
      <c r="V598" s="139"/>
      <c r="W598" s="139"/>
      <c r="X598" s="29"/>
      <c r="Y598" s="27"/>
      <c r="Z598" s="27"/>
    </row>
    <row r="599" customFormat="false" ht="15.2" hidden="false" customHeight="true" outlineLevel="0" collapsed="false">
      <c r="A599" s="27"/>
      <c r="B599" s="135"/>
      <c r="C599" s="135"/>
      <c r="D599" s="135"/>
      <c r="E599" s="135"/>
      <c r="F599" s="136"/>
      <c r="G599" s="136"/>
      <c r="H599" s="136"/>
      <c r="I599" s="136"/>
      <c r="J599" s="136"/>
      <c r="K599" s="136"/>
      <c r="L599" s="137"/>
      <c r="M599" s="137"/>
      <c r="N599" s="137"/>
      <c r="O599" s="137"/>
      <c r="P599" s="137"/>
      <c r="Q599" s="137"/>
      <c r="R599" s="137"/>
      <c r="S599" s="137"/>
      <c r="T599" s="137"/>
      <c r="U599" s="138" t="n">
        <v>3</v>
      </c>
      <c r="V599" s="138"/>
      <c r="W599" s="138"/>
      <c r="X599" s="137" t="n">
        <v>3</v>
      </c>
      <c r="Y599" s="27"/>
      <c r="Z599" s="27"/>
    </row>
    <row r="600" customFormat="false" ht="15.4" hidden="false" customHeight="true" outlineLevel="0" collapsed="false">
      <c r="A600" s="27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123" t="s">
        <v>1083</v>
      </c>
      <c r="R600" s="123"/>
      <c r="S600" s="123"/>
      <c r="T600" s="123"/>
      <c r="U600" s="123"/>
      <c r="V600" s="123"/>
      <c r="W600" s="123"/>
      <c r="X600" s="124" t="n">
        <v>3</v>
      </c>
      <c r="Y600" s="27"/>
      <c r="Z600" s="27"/>
    </row>
    <row r="601" customFormat="false" ht="15.4" hidden="false" customHeight="true" outlineLevel="0" collapsed="false">
      <c r="A601" s="119" t="s">
        <v>253</v>
      </c>
      <c r="B601" s="119"/>
      <c r="C601" s="125" t="s">
        <v>1082</v>
      </c>
      <c r="D601" s="126" t="s">
        <v>254</v>
      </c>
      <c r="E601" s="126"/>
      <c r="F601" s="126"/>
      <c r="G601" s="126"/>
      <c r="H601" s="126"/>
      <c r="I601" s="126"/>
      <c r="J601" s="126"/>
      <c r="K601" s="126"/>
      <c r="L601" s="126"/>
      <c r="M601" s="126"/>
      <c r="N601" s="126"/>
      <c r="O601" s="126"/>
      <c r="P601" s="126"/>
      <c r="Q601" s="126"/>
      <c r="R601" s="126"/>
      <c r="S601" s="126"/>
      <c r="T601" s="126"/>
      <c r="U601" s="126"/>
      <c r="V601" s="126"/>
      <c r="W601" s="126"/>
      <c r="X601" s="27"/>
      <c r="Y601" s="27"/>
      <c r="Z601" s="27"/>
    </row>
    <row r="602" customFormat="false" ht="15.2" hidden="false" customHeight="true" outlineLevel="0" collapsed="false">
      <c r="A602" s="27"/>
      <c r="B602" s="127"/>
      <c r="C602" s="127"/>
      <c r="D602" s="127"/>
      <c r="E602" s="127"/>
      <c r="F602" s="128" t="s">
        <v>1086</v>
      </c>
      <c r="G602" s="128"/>
      <c r="H602" s="128"/>
      <c r="I602" s="128"/>
      <c r="J602" s="128"/>
      <c r="K602" s="128"/>
      <c r="L602" s="128" t="s">
        <v>1087</v>
      </c>
      <c r="M602" s="128"/>
      <c r="N602" s="128"/>
      <c r="O602" s="128" t="s">
        <v>1087</v>
      </c>
      <c r="P602" s="128"/>
      <c r="Q602" s="128"/>
      <c r="R602" s="128" t="s">
        <v>1087</v>
      </c>
      <c r="S602" s="128"/>
      <c r="T602" s="128"/>
      <c r="U602" s="128" t="s">
        <v>1088</v>
      </c>
      <c r="V602" s="128"/>
      <c r="W602" s="128"/>
      <c r="X602" s="128" t="s">
        <v>1089</v>
      </c>
      <c r="Y602" s="27"/>
      <c r="Z602" s="27"/>
    </row>
    <row r="603" customFormat="false" ht="15.2" hidden="false" customHeight="true" outlineLevel="0" collapsed="false">
      <c r="A603" s="27"/>
      <c r="B603" s="129" t="s">
        <v>1253</v>
      </c>
      <c r="C603" s="129"/>
      <c r="D603" s="129"/>
      <c r="E603" s="129"/>
      <c r="F603" s="129"/>
      <c r="G603" s="129"/>
      <c r="H603" s="129"/>
      <c r="I603" s="130" t="n">
        <v>3</v>
      </c>
      <c r="J603" s="130"/>
      <c r="K603" s="130"/>
      <c r="L603" s="131"/>
      <c r="M603" s="131"/>
      <c r="N603" s="131"/>
      <c r="O603" s="131"/>
      <c r="P603" s="131"/>
      <c r="Q603" s="131"/>
      <c r="R603" s="131"/>
      <c r="S603" s="131"/>
      <c r="T603" s="131"/>
      <c r="U603" s="139" t="n">
        <v>3</v>
      </c>
      <c r="V603" s="139"/>
      <c r="W603" s="139"/>
      <c r="X603" s="29"/>
      <c r="Y603" s="27"/>
      <c r="Z603" s="27"/>
    </row>
    <row r="604" customFormat="false" ht="15.2" hidden="false" customHeight="true" outlineLevel="0" collapsed="false">
      <c r="A604" s="27"/>
      <c r="B604" s="135"/>
      <c r="C604" s="135"/>
      <c r="D604" s="135"/>
      <c r="E604" s="135"/>
      <c r="F604" s="136"/>
      <c r="G604" s="136"/>
      <c r="H604" s="136"/>
      <c r="I604" s="136"/>
      <c r="J604" s="136"/>
      <c r="K604" s="136"/>
      <c r="L604" s="137"/>
      <c r="M604" s="137"/>
      <c r="N604" s="137"/>
      <c r="O604" s="137"/>
      <c r="P604" s="137"/>
      <c r="Q604" s="137"/>
      <c r="R604" s="137"/>
      <c r="S604" s="137"/>
      <c r="T604" s="137"/>
      <c r="U604" s="138" t="n">
        <v>3</v>
      </c>
      <c r="V604" s="138"/>
      <c r="W604" s="138"/>
      <c r="X604" s="137" t="n">
        <v>3</v>
      </c>
      <c r="Y604" s="27"/>
      <c r="Z604" s="27"/>
    </row>
    <row r="605" customFormat="false" ht="15.4" hidden="false" customHeight="true" outlineLevel="0" collapsed="false">
      <c r="A605" s="27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123" t="s">
        <v>1083</v>
      </c>
      <c r="R605" s="123"/>
      <c r="S605" s="123"/>
      <c r="T605" s="123"/>
      <c r="U605" s="123"/>
      <c r="V605" s="123"/>
      <c r="W605" s="123"/>
      <c r="X605" s="124" t="n">
        <v>3</v>
      </c>
      <c r="Y605" s="27"/>
      <c r="Z605" s="27"/>
    </row>
    <row r="606" customFormat="false" ht="22.15" hidden="false" customHeight="true" outlineLevel="0" collapsed="false">
      <c r="A606" s="119" t="s">
        <v>255</v>
      </c>
      <c r="B606" s="119"/>
      <c r="C606" s="125" t="s">
        <v>1082</v>
      </c>
      <c r="D606" s="126" t="s">
        <v>256</v>
      </c>
      <c r="E606" s="126"/>
      <c r="F606" s="126"/>
      <c r="G606" s="126"/>
      <c r="H606" s="126"/>
      <c r="I606" s="126"/>
      <c r="J606" s="126"/>
      <c r="K606" s="126"/>
      <c r="L606" s="126"/>
      <c r="M606" s="126"/>
      <c r="N606" s="126"/>
      <c r="O606" s="126"/>
      <c r="P606" s="126"/>
      <c r="Q606" s="126"/>
      <c r="R606" s="126"/>
      <c r="S606" s="126"/>
      <c r="T606" s="126"/>
      <c r="U606" s="126"/>
      <c r="V606" s="126"/>
      <c r="W606" s="126"/>
      <c r="X606" s="27"/>
      <c r="Y606" s="27"/>
      <c r="Z606" s="27"/>
    </row>
    <row r="607" customFormat="false" ht="15.2" hidden="false" customHeight="true" outlineLevel="0" collapsed="false">
      <c r="A607" s="27"/>
      <c r="B607" s="127"/>
      <c r="C607" s="127"/>
      <c r="D607" s="127"/>
      <c r="E607" s="127"/>
      <c r="F607" s="128" t="s">
        <v>1086</v>
      </c>
      <c r="G607" s="128"/>
      <c r="H607" s="128"/>
      <c r="I607" s="128"/>
      <c r="J607" s="128"/>
      <c r="K607" s="128"/>
      <c r="L607" s="128" t="s">
        <v>1087</v>
      </c>
      <c r="M607" s="128"/>
      <c r="N607" s="128"/>
      <c r="O607" s="128" t="s">
        <v>1087</v>
      </c>
      <c r="P607" s="128"/>
      <c r="Q607" s="128"/>
      <c r="R607" s="128" t="s">
        <v>1087</v>
      </c>
      <c r="S607" s="128"/>
      <c r="T607" s="128"/>
      <c r="U607" s="128" t="s">
        <v>1088</v>
      </c>
      <c r="V607" s="128"/>
      <c r="W607" s="128"/>
      <c r="X607" s="128" t="s">
        <v>1089</v>
      </c>
      <c r="Y607" s="27"/>
      <c r="Z607" s="27"/>
    </row>
    <row r="608" customFormat="false" ht="15.2" hidden="false" customHeight="true" outlineLevel="0" collapsed="false">
      <c r="A608" s="27"/>
      <c r="B608" s="129" t="s">
        <v>1254</v>
      </c>
      <c r="C608" s="129"/>
      <c r="D608" s="129"/>
      <c r="E608" s="129"/>
      <c r="F608" s="129"/>
      <c r="G608" s="129"/>
      <c r="H608" s="129"/>
      <c r="I608" s="130" t="n">
        <v>1</v>
      </c>
      <c r="J608" s="130"/>
      <c r="K608" s="130"/>
      <c r="L608" s="131"/>
      <c r="M608" s="131"/>
      <c r="N608" s="131"/>
      <c r="O608" s="131"/>
      <c r="P608" s="131"/>
      <c r="Q608" s="131"/>
      <c r="R608" s="131"/>
      <c r="S608" s="131"/>
      <c r="T608" s="131"/>
      <c r="U608" s="139" t="n">
        <v>1</v>
      </c>
      <c r="V608" s="139"/>
      <c r="W608" s="139"/>
      <c r="X608" s="29"/>
      <c r="Y608" s="27"/>
      <c r="Z608" s="27"/>
    </row>
    <row r="609" customFormat="false" ht="15.2" hidden="false" customHeight="true" outlineLevel="0" collapsed="false">
      <c r="A609" s="27"/>
      <c r="B609" s="135"/>
      <c r="C609" s="135"/>
      <c r="D609" s="135"/>
      <c r="E609" s="135"/>
      <c r="F609" s="136"/>
      <c r="G609" s="136"/>
      <c r="H609" s="136"/>
      <c r="I609" s="136"/>
      <c r="J609" s="136"/>
      <c r="K609" s="136"/>
      <c r="L609" s="137"/>
      <c r="M609" s="137"/>
      <c r="N609" s="137"/>
      <c r="O609" s="137"/>
      <c r="P609" s="137"/>
      <c r="Q609" s="137"/>
      <c r="R609" s="137"/>
      <c r="S609" s="137"/>
      <c r="T609" s="137"/>
      <c r="U609" s="138" t="n">
        <v>1</v>
      </c>
      <c r="V609" s="138"/>
      <c r="W609" s="138"/>
      <c r="X609" s="137" t="n">
        <v>1</v>
      </c>
      <c r="Y609" s="27"/>
      <c r="Z609" s="27"/>
    </row>
    <row r="610" customFormat="false" ht="15.4" hidden="false" customHeight="true" outlineLevel="0" collapsed="false">
      <c r="A610" s="27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123" t="s">
        <v>1083</v>
      </c>
      <c r="R610" s="123"/>
      <c r="S610" s="123"/>
      <c r="T610" s="123"/>
      <c r="U610" s="123"/>
      <c r="V610" s="123"/>
      <c r="W610" s="123"/>
      <c r="X610" s="124" t="n">
        <v>1</v>
      </c>
      <c r="Y610" s="27"/>
      <c r="Z610" s="27"/>
    </row>
    <row r="611" customFormat="false" ht="22.15" hidden="false" customHeight="true" outlineLevel="0" collapsed="false">
      <c r="A611" s="119" t="s">
        <v>257</v>
      </c>
      <c r="B611" s="119"/>
      <c r="C611" s="125" t="s">
        <v>72</v>
      </c>
      <c r="D611" s="126" t="s">
        <v>258</v>
      </c>
      <c r="E611" s="126"/>
      <c r="F611" s="126"/>
      <c r="G611" s="126"/>
      <c r="H611" s="126"/>
      <c r="I611" s="126"/>
      <c r="J611" s="126"/>
      <c r="K611" s="126"/>
      <c r="L611" s="126"/>
      <c r="M611" s="126"/>
      <c r="N611" s="126"/>
      <c r="O611" s="126"/>
      <c r="P611" s="126"/>
      <c r="Q611" s="126"/>
      <c r="R611" s="126"/>
      <c r="S611" s="126"/>
      <c r="T611" s="126"/>
      <c r="U611" s="126"/>
      <c r="V611" s="126"/>
      <c r="W611" s="126"/>
      <c r="X611" s="27"/>
      <c r="Y611" s="27"/>
      <c r="Z611" s="27"/>
    </row>
    <row r="612" customFormat="false" ht="15.2" hidden="false" customHeight="true" outlineLevel="0" collapsed="false">
      <c r="A612" s="27"/>
      <c r="B612" s="127"/>
      <c r="C612" s="127"/>
      <c r="D612" s="127"/>
      <c r="E612" s="127"/>
      <c r="F612" s="128" t="s">
        <v>1086</v>
      </c>
      <c r="G612" s="128"/>
      <c r="H612" s="128"/>
      <c r="I612" s="128"/>
      <c r="J612" s="128"/>
      <c r="K612" s="128"/>
      <c r="L612" s="128" t="s">
        <v>1097</v>
      </c>
      <c r="M612" s="128"/>
      <c r="N612" s="128"/>
      <c r="O612" s="128" t="s">
        <v>1093</v>
      </c>
      <c r="P612" s="128"/>
      <c r="Q612" s="128"/>
      <c r="R612" s="128" t="s">
        <v>1094</v>
      </c>
      <c r="S612" s="128"/>
      <c r="T612" s="128"/>
      <c r="U612" s="128" t="s">
        <v>1088</v>
      </c>
      <c r="V612" s="128"/>
      <c r="W612" s="128"/>
      <c r="X612" s="128" t="s">
        <v>1089</v>
      </c>
      <c r="Y612" s="27"/>
      <c r="Z612" s="27"/>
    </row>
    <row r="613" customFormat="false" ht="15.2" hidden="false" customHeight="true" outlineLevel="0" collapsed="false">
      <c r="A613" s="27"/>
      <c r="B613" s="129" t="s">
        <v>1255</v>
      </c>
      <c r="C613" s="129"/>
      <c r="D613" s="129"/>
      <c r="E613" s="129"/>
      <c r="F613" s="129"/>
      <c r="G613" s="129"/>
      <c r="H613" s="129"/>
      <c r="I613" s="130"/>
      <c r="J613" s="130"/>
      <c r="K613" s="130"/>
      <c r="L613" s="131" t="n">
        <v>8</v>
      </c>
      <c r="M613" s="131"/>
      <c r="N613" s="131"/>
      <c r="O613" s="131"/>
      <c r="P613" s="131"/>
      <c r="Q613" s="131"/>
      <c r="R613" s="131"/>
      <c r="S613" s="131"/>
      <c r="T613" s="131"/>
      <c r="U613" s="139" t="n">
        <v>8</v>
      </c>
      <c r="V613" s="139"/>
      <c r="W613" s="139"/>
      <c r="X613" s="29"/>
      <c r="Y613" s="27"/>
      <c r="Z613" s="27"/>
    </row>
    <row r="614" customFormat="false" ht="15.2" hidden="false" customHeight="true" outlineLevel="0" collapsed="false">
      <c r="A614" s="27"/>
      <c r="B614" s="135"/>
      <c r="C614" s="135"/>
      <c r="D614" s="135"/>
      <c r="E614" s="135"/>
      <c r="F614" s="136"/>
      <c r="G614" s="136"/>
      <c r="H614" s="136"/>
      <c r="I614" s="136"/>
      <c r="J614" s="136"/>
      <c r="K614" s="136"/>
      <c r="L614" s="137"/>
      <c r="M614" s="137"/>
      <c r="N614" s="137"/>
      <c r="O614" s="137"/>
      <c r="P614" s="137"/>
      <c r="Q614" s="137"/>
      <c r="R614" s="137"/>
      <c r="S614" s="137"/>
      <c r="T614" s="137"/>
      <c r="U614" s="138" t="n">
        <v>8</v>
      </c>
      <c r="V614" s="138"/>
      <c r="W614" s="138"/>
      <c r="X614" s="137" t="n">
        <v>8</v>
      </c>
      <c r="Y614" s="27"/>
      <c r="Z614" s="27"/>
    </row>
    <row r="615" customFormat="false" ht="15.4" hidden="false" customHeight="true" outlineLevel="0" collapsed="false">
      <c r="A615" s="27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123" t="s">
        <v>1124</v>
      </c>
      <c r="R615" s="123"/>
      <c r="S615" s="123"/>
      <c r="T615" s="123"/>
      <c r="U615" s="123"/>
      <c r="V615" s="123"/>
      <c r="W615" s="123"/>
      <c r="X615" s="124" t="n">
        <v>8</v>
      </c>
      <c r="Y615" s="27"/>
      <c r="Z615" s="27"/>
    </row>
    <row r="616" customFormat="false" ht="15.4" hidden="false" customHeight="true" outlineLevel="0" collapsed="false">
      <c r="A616" s="119" t="s">
        <v>259</v>
      </c>
      <c r="B616" s="119"/>
      <c r="C616" s="125" t="s">
        <v>72</v>
      </c>
      <c r="D616" s="126" t="s">
        <v>261</v>
      </c>
      <c r="E616" s="126"/>
      <c r="F616" s="126"/>
      <c r="G616" s="126"/>
      <c r="H616" s="126"/>
      <c r="I616" s="126"/>
      <c r="J616" s="126"/>
      <c r="K616" s="126"/>
      <c r="L616" s="126"/>
      <c r="M616" s="126"/>
      <c r="N616" s="126"/>
      <c r="O616" s="126"/>
      <c r="P616" s="126"/>
      <c r="Q616" s="126"/>
      <c r="R616" s="126"/>
      <c r="S616" s="126"/>
      <c r="T616" s="126"/>
      <c r="U616" s="126"/>
      <c r="V616" s="126"/>
      <c r="W616" s="126"/>
      <c r="X616" s="27"/>
      <c r="Y616" s="27"/>
      <c r="Z616" s="27"/>
    </row>
    <row r="617" customFormat="false" ht="15.2" hidden="false" customHeight="true" outlineLevel="0" collapsed="false">
      <c r="A617" s="27"/>
      <c r="B617" s="127"/>
      <c r="C617" s="127"/>
      <c r="D617" s="127"/>
      <c r="E617" s="127"/>
      <c r="F617" s="128" t="s">
        <v>1087</v>
      </c>
      <c r="G617" s="128"/>
      <c r="H617" s="128"/>
      <c r="I617" s="128"/>
      <c r="J617" s="128"/>
      <c r="K617" s="128"/>
      <c r="L617" s="128" t="s">
        <v>1097</v>
      </c>
      <c r="M617" s="128"/>
      <c r="N617" s="128"/>
      <c r="O617" s="128" t="s">
        <v>1087</v>
      </c>
      <c r="P617" s="128"/>
      <c r="Q617" s="128"/>
      <c r="R617" s="128" t="s">
        <v>1087</v>
      </c>
      <c r="S617" s="128"/>
      <c r="T617" s="128"/>
      <c r="U617" s="128" t="s">
        <v>1088</v>
      </c>
      <c r="V617" s="128"/>
      <c r="W617" s="128"/>
      <c r="X617" s="128" t="s">
        <v>1089</v>
      </c>
      <c r="Y617" s="27"/>
      <c r="Z617" s="27"/>
    </row>
    <row r="618" customFormat="false" ht="15.2" hidden="false" customHeight="true" outlineLevel="0" collapsed="false">
      <c r="A618" s="27"/>
      <c r="B618" s="129" t="s">
        <v>1256</v>
      </c>
      <c r="C618" s="129"/>
      <c r="D618" s="129"/>
      <c r="E618" s="129"/>
      <c r="F618" s="129"/>
      <c r="G618" s="129"/>
      <c r="H618" s="129"/>
      <c r="I618" s="130"/>
      <c r="J618" s="130"/>
      <c r="K618" s="130"/>
      <c r="L618" s="131" t="n">
        <v>8</v>
      </c>
      <c r="M618" s="131"/>
      <c r="N618" s="131"/>
      <c r="O618" s="131"/>
      <c r="P618" s="131"/>
      <c r="Q618" s="131"/>
      <c r="R618" s="131"/>
      <c r="S618" s="131"/>
      <c r="T618" s="131"/>
      <c r="U618" s="139" t="n">
        <v>8</v>
      </c>
      <c r="V618" s="139"/>
      <c r="W618" s="139"/>
      <c r="X618" s="29"/>
      <c r="Y618" s="27"/>
      <c r="Z618" s="27"/>
    </row>
    <row r="619" customFormat="false" ht="15.2" hidden="false" customHeight="true" outlineLevel="0" collapsed="false">
      <c r="A619" s="27"/>
      <c r="B619" s="135"/>
      <c r="C619" s="135"/>
      <c r="D619" s="135"/>
      <c r="E619" s="135"/>
      <c r="F619" s="136"/>
      <c r="G619" s="136"/>
      <c r="H619" s="136"/>
      <c r="I619" s="136"/>
      <c r="J619" s="136"/>
      <c r="K619" s="136"/>
      <c r="L619" s="137"/>
      <c r="M619" s="137"/>
      <c r="N619" s="137"/>
      <c r="O619" s="137"/>
      <c r="P619" s="137"/>
      <c r="Q619" s="137"/>
      <c r="R619" s="137"/>
      <c r="S619" s="137"/>
      <c r="T619" s="137"/>
      <c r="U619" s="138" t="n">
        <v>8</v>
      </c>
      <c r="V619" s="138"/>
      <c r="W619" s="138"/>
      <c r="X619" s="137" t="n">
        <v>8</v>
      </c>
      <c r="Y619" s="27"/>
      <c r="Z619" s="27"/>
    </row>
    <row r="620" customFormat="false" ht="15.4" hidden="false" customHeight="true" outlineLevel="0" collapsed="false">
      <c r="A620" s="27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123" t="s">
        <v>1124</v>
      </c>
      <c r="R620" s="123"/>
      <c r="S620" s="123"/>
      <c r="T620" s="123"/>
      <c r="U620" s="123"/>
      <c r="V620" s="123"/>
      <c r="W620" s="123"/>
      <c r="X620" s="124" t="n">
        <v>8</v>
      </c>
      <c r="Y620" s="27"/>
      <c r="Z620" s="27"/>
    </row>
    <row r="621" customFormat="false" ht="15.4" hidden="false" customHeight="true" outlineLevel="0" collapsed="false">
      <c r="A621" s="119" t="s">
        <v>263</v>
      </c>
      <c r="B621" s="119"/>
      <c r="C621" s="125" t="s">
        <v>49</v>
      </c>
      <c r="D621" s="126" t="s">
        <v>264</v>
      </c>
      <c r="E621" s="126"/>
      <c r="F621" s="126"/>
      <c r="G621" s="126"/>
      <c r="H621" s="126"/>
      <c r="I621" s="126"/>
      <c r="J621" s="126"/>
      <c r="K621" s="126"/>
      <c r="L621" s="126"/>
      <c r="M621" s="126"/>
      <c r="N621" s="126"/>
      <c r="O621" s="126"/>
      <c r="P621" s="126"/>
      <c r="Q621" s="126"/>
      <c r="R621" s="126"/>
      <c r="S621" s="126"/>
      <c r="T621" s="126"/>
      <c r="U621" s="126"/>
      <c r="V621" s="126"/>
      <c r="W621" s="126"/>
      <c r="X621" s="27"/>
      <c r="Y621" s="27"/>
      <c r="Z621" s="35"/>
    </row>
    <row r="622" customFormat="false" ht="15.2" hidden="false" customHeight="true" outlineLevel="0" collapsed="false">
      <c r="A622" s="27"/>
      <c r="B622" s="127"/>
      <c r="C622" s="127"/>
      <c r="D622" s="127"/>
      <c r="E622" s="127"/>
      <c r="F622" s="128" t="s">
        <v>1086</v>
      </c>
      <c r="G622" s="128"/>
      <c r="H622" s="128"/>
      <c r="I622" s="128"/>
      <c r="J622" s="128"/>
      <c r="K622" s="128"/>
      <c r="L622" s="128" t="s">
        <v>1097</v>
      </c>
      <c r="M622" s="128"/>
      <c r="N622" s="128"/>
      <c r="O622" s="128" t="s">
        <v>1093</v>
      </c>
      <c r="P622" s="128"/>
      <c r="Q622" s="128"/>
      <c r="R622" s="128" t="s">
        <v>1094</v>
      </c>
      <c r="S622" s="128"/>
      <c r="T622" s="128"/>
      <c r="U622" s="128" t="s">
        <v>1088</v>
      </c>
      <c r="V622" s="128"/>
      <c r="W622" s="128"/>
      <c r="X622" s="128" t="s">
        <v>1089</v>
      </c>
      <c r="Y622" s="27"/>
      <c r="Z622" s="27"/>
    </row>
    <row r="623" customFormat="false" ht="15.2" hidden="false" customHeight="true" outlineLevel="0" collapsed="false">
      <c r="A623" s="27"/>
      <c r="B623" s="129" t="s">
        <v>1107</v>
      </c>
      <c r="C623" s="129"/>
      <c r="D623" s="129"/>
      <c r="E623" s="129"/>
      <c r="F623" s="129"/>
      <c r="G623" s="129"/>
      <c r="H623" s="129"/>
      <c r="I623" s="130"/>
      <c r="J623" s="130"/>
      <c r="K623" s="130"/>
      <c r="L623" s="131" t="n">
        <v>52.27</v>
      </c>
      <c r="M623" s="131"/>
      <c r="N623" s="131"/>
      <c r="O623" s="131"/>
      <c r="P623" s="131"/>
      <c r="Q623" s="131"/>
      <c r="R623" s="131"/>
      <c r="S623" s="131"/>
      <c r="T623" s="131"/>
      <c r="U623" s="131" t="n">
        <v>52.27</v>
      </c>
      <c r="V623" s="131"/>
      <c r="W623" s="131"/>
      <c r="X623" s="29"/>
      <c r="Y623" s="27"/>
      <c r="Z623" s="27"/>
    </row>
    <row r="624" customFormat="false" ht="15.2" hidden="false" customHeight="true" outlineLevel="0" collapsed="false">
      <c r="A624" s="27"/>
      <c r="B624" s="43" t="s">
        <v>1108</v>
      </c>
      <c r="C624" s="43"/>
      <c r="D624" s="43"/>
      <c r="E624" s="43"/>
      <c r="F624" s="43"/>
      <c r="G624" s="43"/>
      <c r="H624" s="43"/>
      <c r="I624" s="132"/>
      <c r="J624" s="132"/>
      <c r="K624" s="132"/>
      <c r="L624" s="133" t="n">
        <v>8.73</v>
      </c>
      <c r="M624" s="133"/>
      <c r="N624" s="133"/>
      <c r="O624" s="133"/>
      <c r="P624" s="133"/>
      <c r="Q624" s="133"/>
      <c r="R624" s="133"/>
      <c r="S624" s="133"/>
      <c r="T624" s="133"/>
      <c r="U624" s="133" t="n">
        <v>8.73</v>
      </c>
      <c r="V624" s="133"/>
      <c r="W624" s="133"/>
      <c r="X624" s="27"/>
      <c r="Y624" s="27"/>
      <c r="Z624" s="27"/>
    </row>
    <row r="625" customFormat="false" ht="15.2" hidden="false" customHeight="true" outlineLevel="0" collapsed="false">
      <c r="A625" s="27"/>
      <c r="B625" s="43" t="s">
        <v>1109</v>
      </c>
      <c r="C625" s="43"/>
      <c r="D625" s="43"/>
      <c r="E625" s="43"/>
      <c r="F625" s="43"/>
      <c r="G625" s="43"/>
      <c r="H625" s="43"/>
      <c r="I625" s="132"/>
      <c r="J625" s="132"/>
      <c r="K625" s="132"/>
      <c r="L625" s="133" t="n">
        <v>18.64</v>
      </c>
      <c r="M625" s="133"/>
      <c r="N625" s="133"/>
      <c r="O625" s="133"/>
      <c r="P625" s="133"/>
      <c r="Q625" s="133"/>
      <c r="R625" s="133"/>
      <c r="S625" s="133"/>
      <c r="T625" s="133"/>
      <c r="U625" s="133" t="n">
        <v>18.64</v>
      </c>
      <c r="V625" s="133"/>
      <c r="W625" s="133"/>
      <c r="X625" s="27"/>
      <c r="Y625" s="27"/>
      <c r="Z625" s="27"/>
    </row>
    <row r="626" customFormat="false" ht="15.2" hidden="false" customHeight="true" outlineLevel="0" collapsed="false">
      <c r="A626" s="27"/>
      <c r="B626" s="43" t="s">
        <v>1110</v>
      </c>
      <c r="C626" s="43"/>
      <c r="D626" s="43"/>
      <c r="E626" s="43"/>
      <c r="F626" s="43"/>
      <c r="G626" s="43"/>
      <c r="H626" s="43"/>
      <c r="I626" s="132"/>
      <c r="J626" s="132"/>
      <c r="K626" s="132"/>
      <c r="L626" s="133" t="n">
        <v>1.54</v>
      </c>
      <c r="M626" s="133"/>
      <c r="N626" s="133"/>
      <c r="O626" s="133"/>
      <c r="P626" s="133"/>
      <c r="Q626" s="133"/>
      <c r="R626" s="133"/>
      <c r="S626" s="133"/>
      <c r="T626" s="133"/>
      <c r="U626" s="133" t="n">
        <v>1.54</v>
      </c>
      <c r="V626" s="133"/>
      <c r="W626" s="133"/>
      <c r="X626" s="27"/>
      <c r="Y626" s="27"/>
      <c r="Z626" s="27"/>
    </row>
    <row r="627" customFormat="false" ht="15.2" hidden="false" customHeight="true" outlineLevel="0" collapsed="false">
      <c r="A627" s="27"/>
      <c r="B627" s="43" t="s">
        <v>1111</v>
      </c>
      <c r="C627" s="43"/>
      <c r="D627" s="43"/>
      <c r="E627" s="43"/>
      <c r="F627" s="43"/>
      <c r="G627" s="43"/>
      <c r="H627" s="43"/>
      <c r="I627" s="132"/>
      <c r="J627" s="132"/>
      <c r="K627" s="132"/>
      <c r="L627" s="133" t="n">
        <v>3.83</v>
      </c>
      <c r="M627" s="133"/>
      <c r="N627" s="133"/>
      <c r="O627" s="133"/>
      <c r="P627" s="133"/>
      <c r="Q627" s="133"/>
      <c r="R627" s="133"/>
      <c r="S627" s="133"/>
      <c r="T627" s="133"/>
      <c r="U627" s="133" t="n">
        <v>3.83</v>
      </c>
      <c r="V627" s="133"/>
      <c r="W627" s="133"/>
      <c r="X627" s="27"/>
      <c r="Y627" s="27"/>
      <c r="Z627" s="27"/>
    </row>
    <row r="628" customFormat="false" ht="15.2" hidden="false" customHeight="true" outlineLevel="0" collapsed="false">
      <c r="A628" s="27"/>
      <c r="B628" s="43" t="s">
        <v>1112</v>
      </c>
      <c r="C628" s="43"/>
      <c r="D628" s="43"/>
      <c r="E628" s="43"/>
      <c r="F628" s="43"/>
      <c r="G628" s="43"/>
      <c r="H628" s="43"/>
      <c r="I628" s="132"/>
      <c r="J628" s="132"/>
      <c r="K628" s="132"/>
      <c r="L628" s="133" t="n">
        <v>3.83</v>
      </c>
      <c r="M628" s="133"/>
      <c r="N628" s="133"/>
      <c r="O628" s="133"/>
      <c r="P628" s="133"/>
      <c r="Q628" s="133"/>
      <c r="R628" s="133"/>
      <c r="S628" s="133"/>
      <c r="T628" s="133"/>
      <c r="U628" s="133" t="n">
        <v>3.83</v>
      </c>
      <c r="V628" s="133"/>
      <c r="W628" s="133"/>
      <c r="X628" s="27"/>
      <c r="Y628" s="27"/>
      <c r="Z628" s="27"/>
    </row>
    <row r="629" customFormat="false" ht="15.2" hidden="false" customHeight="true" outlineLevel="0" collapsed="false">
      <c r="A629" s="27"/>
      <c r="B629" s="43" t="s">
        <v>1113</v>
      </c>
      <c r="C629" s="43"/>
      <c r="D629" s="43"/>
      <c r="E629" s="43"/>
      <c r="F629" s="43"/>
      <c r="G629" s="43"/>
      <c r="H629" s="43"/>
      <c r="I629" s="132"/>
      <c r="J629" s="132"/>
      <c r="K629" s="132"/>
      <c r="L629" s="133" t="n">
        <v>25.48</v>
      </c>
      <c r="M629" s="133"/>
      <c r="N629" s="133"/>
      <c r="O629" s="133"/>
      <c r="P629" s="133"/>
      <c r="Q629" s="133"/>
      <c r="R629" s="133"/>
      <c r="S629" s="133"/>
      <c r="T629" s="133"/>
      <c r="U629" s="133" t="n">
        <v>25.48</v>
      </c>
      <c r="V629" s="133"/>
      <c r="W629" s="133"/>
      <c r="X629" s="27"/>
      <c r="Y629" s="27"/>
      <c r="Z629" s="27"/>
    </row>
    <row r="630" customFormat="false" ht="15.2" hidden="false" customHeight="true" outlineLevel="0" collapsed="false">
      <c r="A630" s="27"/>
      <c r="B630" s="43" t="s">
        <v>1114</v>
      </c>
      <c r="C630" s="43"/>
      <c r="D630" s="43"/>
      <c r="E630" s="43"/>
      <c r="F630" s="43"/>
      <c r="G630" s="43"/>
      <c r="H630" s="43"/>
      <c r="I630" s="132"/>
      <c r="J630" s="132"/>
      <c r="K630" s="132"/>
      <c r="L630" s="133" t="n">
        <v>5.61</v>
      </c>
      <c r="M630" s="133"/>
      <c r="N630" s="133"/>
      <c r="O630" s="133"/>
      <c r="P630" s="133"/>
      <c r="Q630" s="133"/>
      <c r="R630" s="133"/>
      <c r="S630" s="133"/>
      <c r="T630" s="133"/>
      <c r="U630" s="133" t="n">
        <v>5.61</v>
      </c>
      <c r="V630" s="133"/>
      <c r="W630" s="133"/>
      <c r="X630" s="27"/>
      <c r="Y630" s="27"/>
      <c r="Z630" s="27"/>
    </row>
    <row r="631" customFormat="false" ht="15.2" hidden="false" customHeight="true" outlineLevel="0" collapsed="false">
      <c r="A631" s="27"/>
      <c r="B631" s="43" t="s">
        <v>1115</v>
      </c>
      <c r="C631" s="43"/>
      <c r="D631" s="43"/>
      <c r="E631" s="43"/>
      <c r="F631" s="43"/>
      <c r="G631" s="43"/>
      <c r="H631" s="43"/>
      <c r="I631" s="132"/>
      <c r="J631" s="132"/>
      <c r="K631" s="132"/>
      <c r="L631" s="133" t="n">
        <v>9.45</v>
      </c>
      <c r="M631" s="133"/>
      <c r="N631" s="133"/>
      <c r="O631" s="133"/>
      <c r="P631" s="133"/>
      <c r="Q631" s="133"/>
      <c r="R631" s="133"/>
      <c r="S631" s="133"/>
      <c r="T631" s="133"/>
      <c r="U631" s="134" t="n">
        <v>9.45</v>
      </c>
      <c r="V631" s="134"/>
      <c r="W631" s="134"/>
      <c r="X631" s="27"/>
      <c r="Y631" s="27"/>
      <c r="Z631" s="27"/>
    </row>
    <row r="632" customFormat="false" ht="15.2" hidden="false" customHeight="true" outlineLevel="0" collapsed="false">
      <c r="A632" s="27"/>
      <c r="B632" s="135"/>
      <c r="C632" s="135"/>
      <c r="D632" s="135"/>
      <c r="E632" s="135"/>
      <c r="F632" s="136"/>
      <c r="G632" s="136"/>
      <c r="H632" s="136"/>
      <c r="I632" s="136"/>
      <c r="J632" s="136"/>
      <c r="K632" s="136"/>
      <c r="L632" s="137"/>
      <c r="M632" s="137"/>
      <c r="N632" s="137"/>
      <c r="O632" s="137"/>
      <c r="P632" s="137"/>
      <c r="Q632" s="137"/>
      <c r="R632" s="137"/>
      <c r="S632" s="137"/>
      <c r="T632" s="137"/>
      <c r="U632" s="138" t="n">
        <v>129.38</v>
      </c>
      <c r="V632" s="138"/>
      <c r="W632" s="138"/>
      <c r="X632" s="137" t="n">
        <v>129.38</v>
      </c>
      <c r="Y632" s="27"/>
      <c r="Z632" s="27"/>
    </row>
    <row r="633" customFormat="false" ht="15.4" hidden="false" customHeight="true" outlineLevel="0" collapsed="false">
      <c r="A633" s="27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123" t="s">
        <v>1096</v>
      </c>
      <c r="R633" s="123"/>
      <c r="S633" s="123"/>
      <c r="T633" s="123"/>
      <c r="U633" s="123"/>
      <c r="V633" s="123"/>
      <c r="W633" s="123"/>
      <c r="X633" s="124" t="n">
        <v>129.38</v>
      </c>
      <c r="Y633" s="27"/>
      <c r="Z633" s="27"/>
    </row>
    <row r="634" customFormat="false" ht="15.4" hidden="false" customHeight="true" outlineLevel="0" collapsed="false">
      <c r="A634" s="119" t="s">
        <v>265</v>
      </c>
      <c r="B634" s="119"/>
      <c r="C634" s="125" t="s">
        <v>49</v>
      </c>
      <c r="D634" s="126" t="s">
        <v>266</v>
      </c>
      <c r="E634" s="126"/>
      <c r="F634" s="126"/>
      <c r="G634" s="126"/>
      <c r="H634" s="126"/>
      <c r="I634" s="126"/>
      <c r="J634" s="126"/>
      <c r="K634" s="126"/>
      <c r="L634" s="126"/>
      <c r="M634" s="126"/>
      <c r="N634" s="126"/>
      <c r="O634" s="126"/>
      <c r="P634" s="126"/>
      <c r="Q634" s="126"/>
      <c r="R634" s="126"/>
      <c r="S634" s="126"/>
      <c r="T634" s="126"/>
      <c r="U634" s="126"/>
      <c r="V634" s="126"/>
      <c r="W634" s="126"/>
      <c r="X634" s="27"/>
      <c r="Y634" s="27"/>
      <c r="Z634" s="27"/>
    </row>
    <row r="635" customFormat="false" ht="15.2" hidden="false" customHeight="true" outlineLevel="0" collapsed="false">
      <c r="A635" s="27"/>
      <c r="B635" s="127"/>
      <c r="C635" s="127"/>
      <c r="D635" s="127"/>
      <c r="E635" s="127"/>
      <c r="F635" s="128" t="s">
        <v>1086</v>
      </c>
      <c r="G635" s="128"/>
      <c r="H635" s="128"/>
      <c r="I635" s="128"/>
      <c r="J635" s="128"/>
      <c r="K635" s="128"/>
      <c r="L635" s="128" t="s">
        <v>1097</v>
      </c>
      <c r="M635" s="128"/>
      <c r="N635" s="128"/>
      <c r="O635" s="128" t="s">
        <v>1093</v>
      </c>
      <c r="P635" s="128"/>
      <c r="Q635" s="128"/>
      <c r="R635" s="128" t="s">
        <v>1094</v>
      </c>
      <c r="S635" s="128"/>
      <c r="T635" s="128"/>
      <c r="U635" s="128" t="s">
        <v>1088</v>
      </c>
      <c r="V635" s="128"/>
      <c r="W635" s="128"/>
      <c r="X635" s="128" t="s">
        <v>1089</v>
      </c>
      <c r="Y635" s="27"/>
      <c r="Z635" s="27"/>
    </row>
    <row r="636" customFormat="false" ht="15.2" hidden="false" customHeight="true" outlineLevel="0" collapsed="false">
      <c r="A636" s="27"/>
      <c r="B636" s="129" t="s">
        <v>1107</v>
      </c>
      <c r="C636" s="129"/>
      <c r="D636" s="129"/>
      <c r="E636" s="129"/>
      <c r="F636" s="129"/>
      <c r="G636" s="129"/>
      <c r="H636" s="129"/>
      <c r="I636" s="130"/>
      <c r="J636" s="130"/>
      <c r="K636" s="130"/>
      <c r="L636" s="131" t="n">
        <v>52.27</v>
      </c>
      <c r="M636" s="131"/>
      <c r="N636" s="131"/>
      <c r="O636" s="131"/>
      <c r="P636" s="131"/>
      <c r="Q636" s="131"/>
      <c r="R636" s="131"/>
      <c r="S636" s="131"/>
      <c r="T636" s="131"/>
      <c r="U636" s="131" t="n">
        <v>52.27</v>
      </c>
      <c r="V636" s="131"/>
      <c r="W636" s="131"/>
      <c r="X636" s="29"/>
      <c r="Y636" s="27"/>
      <c r="Z636" s="27"/>
    </row>
    <row r="637" customFormat="false" ht="15.2" hidden="false" customHeight="true" outlineLevel="0" collapsed="false">
      <c r="A637" s="27"/>
      <c r="B637" s="43" t="s">
        <v>1108</v>
      </c>
      <c r="C637" s="43"/>
      <c r="D637" s="43"/>
      <c r="E637" s="43"/>
      <c r="F637" s="43"/>
      <c r="G637" s="43"/>
      <c r="H637" s="43"/>
      <c r="I637" s="132"/>
      <c r="J637" s="132"/>
      <c r="K637" s="132"/>
      <c r="L637" s="133" t="n">
        <v>8.73</v>
      </c>
      <c r="M637" s="133"/>
      <c r="N637" s="133"/>
      <c r="O637" s="133"/>
      <c r="P637" s="133"/>
      <c r="Q637" s="133"/>
      <c r="R637" s="133"/>
      <c r="S637" s="133"/>
      <c r="T637" s="133"/>
      <c r="U637" s="133" t="n">
        <v>8.73</v>
      </c>
      <c r="V637" s="133"/>
      <c r="W637" s="133"/>
      <c r="X637" s="27"/>
      <c r="Y637" s="27"/>
      <c r="Z637" s="27"/>
    </row>
    <row r="638" customFormat="false" ht="15.2" hidden="false" customHeight="true" outlineLevel="0" collapsed="false">
      <c r="A638" s="27"/>
      <c r="B638" s="43" t="s">
        <v>1109</v>
      </c>
      <c r="C638" s="43"/>
      <c r="D638" s="43"/>
      <c r="E638" s="43"/>
      <c r="F638" s="43"/>
      <c r="G638" s="43"/>
      <c r="H638" s="43"/>
      <c r="I638" s="132"/>
      <c r="J638" s="132"/>
      <c r="K638" s="132"/>
      <c r="L638" s="133" t="n">
        <v>18.64</v>
      </c>
      <c r="M638" s="133"/>
      <c r="N638" s="133"/>
      <c r="O638" s="133"/>
      <c r="P638" s="133"/>
      <c r="Q638" s="133"/>
      <c r="R638" s="133"/>
      <c r="S638" s="133"/>
      <c r="T638" s="133"/>
      <c r="U638" s="133" t="n">
        <v>18.64</v>
      </c>
      <c r="V638" s="133"/>
      <c r="W638" s="133"/>
      <c r="X638" s="27"/>
      <c r="Y638" s="27"/>
      <c r="Z638" s="27"/>
    </row>
    <row r="639" customFormat="false" ht="15.2" hidden="false" customHeight="true" outlineLevel="0" collapsed="false">
      <c r="A639" s="27"/>
      <c r="B639" s="43" t="s">
        <v>1110</v>
      </c>
      <c r="C639" s="43"/>
      <c r="D639" s="43"/>
      <c r="E639" s="43"/>
      <c r="F639" s="43"/>
      <c r="G639" s="43"/>
      <c r="H639" s="43"/>
      <c r="I639" s="132"/>
      <c r="J639" s="132"/>
      <c r="K639" s="132"/>
      <c r="L639" s="133" t="n">
        <v>1.54</v>
      </c>
      <c r="M639" s="133"/>
      <c r="N639" s="133"/>
      <c r="O639" s="133"/>
      <c r="P639" s="133"/>
      <c r="Q639" s="133"/>
      <c r="R639" s="133"/>
      <c r="S639" s="133"/>
      <c r="T639" s="133"/>
      <c r="U639" s="133" t="n">
        <v>1.54</v>
      </c>
      <c r="V639" s="133"/>
      <c r="W639" s="133"/>
      <c r="X639" s="27"/>
      <c r="Y639" s="27"/>
      <c r="Z639" s="27"/>
    </row>
    <row r="640" customFormat="false" ht="15.2" hidden="false" customHeight="true" outlineLevel="0" collapsed="false">
      <c r="A640" s="27"/>
      <c r="B640" s="43" t="s">
        <v>1111</v>
      </c>
      <c r="C640" s="43"/>
      <c r="D640" s="43"/>
      <c r="E640" s="43"/>
      <c r="F640" s="43"/>
      <c r="G640" s="43"/>
      <c r="H640" s="43"/>
      <c r="I640" s="132"/>
      <c r="J640" s="132"/>
      <c r="K640" s="132"/>
      <c r="L640" s="133" t="n">
        <v>3.83</v>
      </c>
      <c r="M640" s="133"/>
      <c r="N640" s="133"/>
      <c r="O640" s="133"/>
      <c r="P640" s="133"/>
      <c r="Q640" s="133"/>
      <c r="R640" s="133"/>
      <c r="S640" s="133"/>
      <c r="T640" s="133"/>
      <c r="U640" s="133" t="n">
        <v>3.83</v>
      </c>
      <c r="V640" s="133"/>
      <c r="W640" s="133"/>
      <c r="X640" s="27"/>
      <c r="Y640" s="27"/>
      <c r="Z640" s="27"/>
    </row>
    <row r="641" customFormat="false" ht="15.2" hidden="false" customHeight="true" outlineLevel="0" collapsed="false">
      <c r="A641" s="27"/>
      <c r="B641" s="43" t="s">
        <v>1112</v>
      </c>
      <c r="C641" s="43"/>
      <c r="D641" s="43"/>
      <c r="E641" s="43"/>
      <c r="F641" s="43"/>
      <c r="G641" s="43"/>
      <c r="H641" s="43"/>
      <c r="I641" s="132"/>
      <c r="J641" s="132"/>
      <c r="K641" s="132"/>
      <c r="L641" s="133" t="n">
        <v>3.83</v>
      </c>
      <c r="M641" s="133"/>
      <c r="N641" s="133"/>
      <c r="O641" s="133"/>
      <c r="P641" s="133"/>
      <c r="Q641" s="133"/>
      <c r="R641" s="133"/>
      <c r="S641" s="133"/>
      <c r="T641" s="133"/>
      <c r="U641" s="133" t="n">
        <v>3.83</v>
      </c>
      <c r="V641" s="133"/>
      <c r="W641" s="133"/>
      <c r="X641" s="27"/>
      <c r="Y641" s="27"/>
      <c r="Z641" s="27"/>
    </row>
    <row r="642" customFormat="false" ht="15.2" hidden="false" customHeight="true" outlineLevel="0" collapsed="false">
      <c r="A642" s="27"/>
      <c r="B642" s="43" t="s">
        <v>1113</v>
      </c>
      <c r="C642" s="43"/>
      <c r="D642" s="43"/>
      <c r="E642" s="43"/>
      <c r="F642" s="43"/>
      <c r="G642" s="43"/>
      <c r="H642" s="43"/>
      <c r="I642" s="132"/>
      <c r="J642" s="132"/>
      <c r="K642" s="132"/>
      <c r="L642" s="133" t="n">
        <v>25.48</v>
      </c>
      <c r="M642" s="133"/>
      <c r="N642" s="133"/>
      <c r="O642" s="133"/>
      <c r="P642" s="133"/>
      <c r="Q642" s="133"/>
      <c r="R642" s="133"/>
      <c r="S642" s="133"/>
      <c r="T642" s="133"/>
      <c r="U642" s="133" t="n">
        <v>25.48</v>
      </c>
      <c r="V642" s="133"/>
      <c r="W642" s="133"/>
      <c r="X642" s="27"/>
      <c r="Y642" s="27"/>
      <c r="Z642" s="27"/>
    </row>
    <row r="643" customFormat="false" ht="15.2" hidden="false" customHeight="true" outlineLevel="0" collapsed="false">
      <c r="A643" s="27"/>
      <c r="B643" s="43" t="s">
        <v>1114</v>
      </c>
      <c r="C643" s="43"/>
      <c r="D643" s="43"/>
      <c r="E643" s="43"/>
      <c r="F643" s="43"/>
      <c r="G643" s="43"/>
      <c r="H643" s="43"/>
      <c r="I643" s="132"/>
      <c r="J643" s="132"/>
      <c r="K643" s="132"/>
      <c r="L643" s="133" t="n">
        <v>5.61</v>
      </c>
      <c r="M643" s="133"/>
      <c r="N643" s="133"/>
      <c r="O643" s="133"/>
      <c r="P643" s="133"/>
      <c r="Q643" s="133"/>
      <c r="R643" s="133"/>
      <c r="S643" s="133"/>
      <c r="T643" s="133"/>
      <c r="U643" s="133" t="n">
        <v>5.61</v>
      </c>
      <c r="V643" s="133"/>
      <c r="W643" s="133"/>
      <c r="X643" s="27"/>
      <c r="Y643" s="27"/>
      <c r="Z643" s="27"/>
    </row>
    <row r="644" customFormat="false" ht="15.2" hidden="false" customHeight="true" outlineLevel="0" collapsed="false">
      <c r="A644" s="27"/>
      <c r="B644" s="43" t="s">
        <v>1115</v>
      </c>
      <c r="C644" s="43"/>
      <c r="D644" s="43"/>
      <c r="E644" s="43"/>
      <c r="F644" s="43"/>
      <c r="G644" s="43"/>
      <c r="H644" s="43"/>
      <c r="I644" s="132"/>
      <c r="J644" s="132"/>
      <c r="K644" s="132"/>
      <c r="L644" s="133" t="n">
        <v>9.45</v>
      </c>
      <c r="M644" s="133"/>
      <c r="N644" s="133"/>
      <c r="O644" s="133"/>
      <c r="P644" s="133"/>
      <c r="Q644" s="133"/>
      <c r="R644" s="133"/>
      <c r="S644" s="133"/>
      <c r="T644" s="133"/>
      <c r="U644" s="134" t="n">
        <v>9.45</v>
      </c>
      <c r="V644" s="134"/>
      <c r="W644" s="134"/>
      <c r="X644" s="27"/>
      <c r="Y644" s="27"/>
      <c r="Z644" s="27"/>
    </row>
    <row r="645" customFormat="false" ht="15.2" hidden="false" customHeight="true" outlineLevel="0" collapsed="false">
      <c r="A645" s="27"/>
      <c r="B645" s="135"/>
      <c r="C645" s="135"/>
      <c r="D645" s="135"/>
      <c r="E645" s="135"/>
      <c r="F645" s="136"/>
      <c r="G645" s="136"/>
      <c r="H645" s="136"/>
      <c r="I645" s="136"/>
      <c r="J645" s="136"/>
      <c r="K645" s="136"/>
      <c r="L645" s="137"/>
      <c r="M645" s="137"/>
      <c r="N645" s="137"/>
      <c r="O645" s="137"/>
      <c r="P645" s="137"/>
      <c r="Q645" s="137"/>
      <c r="R645" s="137"/>
      <c r="S645" s="137"/>
      <c r="T645" s="137"/>
      <c r="U645" s="138" t="n">
        <v>129.38</v>
      </c>
      <c r="V645" s="138"/>
      <c r="W645" s="138"/>
      <c r="X645" s="137" t="n">
        <v>129.38</v>
      </c>
      <c r="Y645" s="27"/>
      <c r="Z645" s="27"/>
    </row>
    <row r="646" customFormat="false" ht="15.4" hidden="false" customHeight="true" outlineLevel="0" collapsed="false">
      <c r="A646" s="27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123" t="s">
        <v>1096</v>
      </c>
      <c r="R646" s="123"/>
      <c r="S646" s="123"/>
      <c r="T646" s="123"/>
      <c r="U646" s="123"/>
      <c r="V646" s="123"/>
      <c r="W646" s="123"/>
      <c r="X646" s="124" t="n">
        <v>129.38</v>
      </c>
      <c r="Y646" s="27"/>
      <c r="Z646" s="27"/>
    </row>
    <row r="647" customFormat="false" ht="15.4" hidden="false" customHeight="true" outlineLevel="0" collapsed="false">
      <c r="A647" s="119" t="s">
        <v>267</v>
      </c>
      <c r="B647" s="119"/>
      <c r="C647" s="125" t="s">
        <v>49</v>
      </c>
      <c r="D647" s="126" t="s">
        <v>268</v>
      </c>
      <c r="E647" s="126"/>
      <c r="F647" s="126"/>
      <c r="G647" s="126"/>
      <c r="H647" s="126"/>
      <c r="I647" s="126"/>
      <c r="J647" s="126"/>
      <c r="K647" s="126"/>
      <c r="L647" s="126"/>
      <c r="M647" s="126"/>
      <c r="N647" s="126"/>
      <c r="O647" s="126"/>
      <c r="P647" s="126"/>
      <c r="Q647" s="126"/>
      <c r="R647" s="126"/>
      <c r="S647" s="126"/>
      <c r="T647" s="126"/>
      <c r="U647" s="126"/>
      <c r="V647" s="126"/>
      <c r="W647" s="126"/>
      <c r="X647" s="27"/>
      <c r="Y647" s="27"/>
      <c r="Z647" s="27"/>
    </row>
    <row r="648" customFormat="false" ht="15.2" hidden="false" customHeight="true" outlineLevel="0" collapsed="false">
      <c r="A648" s="27"/>
      <c r="B648" s="127" t="s">
        <v>1257</v>
      </c>
      <c r="C648" s="127"/>
      <c r="D648" s="127"/>
      <c r="E648" s="127"/>
      <c r="F648" s="128" t="s">
        <v>1086</v>
      </c>
      <c r="G648" s="128"/>
      <c r="H648" s="128"/>
      <c r="I648" s="128"/>
      <c r="J648" s="128"/>
      <c r="K648" s="128"/>
      <c r="L648" s="128" t="s">
        <v>1097</v>
      </c>
      <c r="M648" s="128"/>
      <c r="N648" s="128"/>
      <c r="O648" s="128" t="s">
        <v>1087</v>
      </c>
      <c r="P648" s="128"/>
      <c r="Q648" s="128"/>
      <c r="R648" s="128" t="s">
        <v>1094</v>
      </c>
      <c r="S648" s="128"/>
      <c r="T648" s="128"/>
      <c r="U648" s="128" t="s">
        <v>1088</v>
      </c>
      <c r="V648" s="128"/>
      <c r="W648" s="128"/>
      <c r="X648" s="128" t="s">
        <v>1089</v>
      </c>
      <c r="Y648" s="27"/>
      <c r="Z648" s="27"/>
    </row>
    <row r="649" customFormat="false" ht="48.75" hidden="false" customHeight="true" outlineLevel="0" collapsed="false">
      <c r="A649" s="27"/>
      <c r="B649" s="129" t="s">
        <v>1258</v>
      </c>
      <c r="C649" s="129"/>
      <c r="D649" s="129"/>
      <c r="E649" s="129"/>
      <c r="F649" s="129"/>
      <c r="G649" s="129"/>
      <c r="H649" s="129"/>
      <c r="I649" s="130" t="n">
        <v>15</v>
      </c>
      <c r="J649" s="130"/>
      <c r="K649" s="130"/>
      <c r="L649" s="131" t="n">
        <v>1</v>
      </c>
      <c r="M649" s="131"/>
      <c r="N649" s="131"/>
      <c r="O649" s="131"/>
      <c r="P649" s="131"/>
      <c r="Q649" s="131"/>
      <c r="R649" s="131" t="n">
        <v>3</v>
      </c>
      <c r="S649" s="131"/>
      <c r="T649" s="131"/>
      <c r="U649" s="139" t="n">
        <v>45</v>
      </c>
      <c r="V649" s="139"/>
      <c r="W649" s="139"/>
      <c r="X649" s="29"/>
      <c r="Y649" s="27"/>
      <c r="Z649" s="27"/>
    </row>
    <row r="650" customFormat="false" ht="15.2" hidden="false" customHeight="true" outlineLevel="0" collapsed="false">
      <c r="A650" s="27"/>
      <c r="B650" s="135"/>
      <c r="C650" s="135"/>
      <c r="D650" s="135"/>
      <c r="E650" s="135"/>
      <c r="F650" s="136"/>
      <c r="G650" s="136"/>
      <c r="H650" s="136"/>
      <c r="I650" s="136"/>
      <c r="J650" s="136"/>
      <c r="K650" s="136"/>
      <c r="L650" s="137"/>
      <c r="M650" s="137"/>
      <c r="N650" s="137"/>
      <c r="O650" s="137"/>
      <c r="P650" s="137"/>
      <c r="Q650" s="137"/>
      <c r="R650" s="137"/>
      <c r="S650" s="137"/>
      <c r="T650" s="137"/>
      <c r="U650" s="138" t="n">
        <v>45</v>
      </c>
      <c r="V650" s="138"/>
      <c r="W650" s="138"/>
      <c r="X650" s="137" t="n">
        <v>45</v>
      </c>
      <c r="Y650" s="27"/>
      <c r="Z650" s="27"/>
    </row>
    <row r="651" customFormat="false" ht="15.4" hidden="false" customHeight="true" outlineLevel="0" collapsed="false">
      <c r="A651" s="27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123" t="s">
        <v>1096</v>
      </c>
      <c r="R651" s="123"/>
      <c r="S651" s="123"/>
      <c r="T651" s="123"/>
      <c r="U651" s="123"/>
      <c r="V651" s="123"/>
      <c r="W651" s="123"/>
      <c r="X651" s="124" t="n">
        <v>45</v>
      </c>
      <c r="Y651" s="27"/>
      <c r="Z651" s="27"/>
    </row>
    <row r="652" customFormat="false" ht="15.4" hidden="false" customHeight="true" outlineLevel="0" collapsed="false">
      <c r="A652" s="119" t="s">
        <v>269</v>
      </c>
      <c r="B652" s="119"/>
      <c r="C652" s="125" t="s">
        <v>49</v>
      </c>
      <c r="D652" s="126" t="s">
        <v>270</v>
      </c>
      <c r="E652" s="126"/>
      <c r="F652" s="126"/>
      <c r="G652" s="126"/>
      <c r="H652" s="126"/>
      <c r="I652" s="126"/>
      <c r="J652" s="126"/>
      <c r="K652" s="126"/>
      <c r="L652" s="126"/>
      <c r="M652" s="126"/>
      <c r="N652" s="126"/>
      <c r="O652" s="126"/>
      <c r="P652" s="126"/>
      <c r="Q652" s="126"/>
      <c r="R652" s="126"/>
      <c r="S652" s="126"/>
      <c r="T652" s="126"/>
      <c r="U652" s="126"/>
      <c r="V652" s="126"/>
      <c r="W652" s="126"/>
      <c r="X652" s="27"/>
      <c r="Y652" s="27"/>
      <c r="Z652" s="27"/>
    </row>
    <row r="653" customFormat="false" ht="15.2" hidden="false" customHeight="true" outlineLevel="0" collapsed="false">
      <c r="A653" s="27"/>
      <c r="B653" s="127" t="s">
        <v>1259</v>
      </c>
      <c r="C653" s="127"/>
      <c r="D653" s="127"/>
      <c r="E653" s="127"/>
      <c r="F653" s="128" t="s">
        <v>1087</v>
      </c>
      <c r="G653" s="128"/>
      <c r="H653" s="128"/>
      <c r="I653" s="128"/>
      <c r="J653" s="128"/>
      <c r="K653" s="128"/>
      <c r="L653" s="128" t="s">
        <v>1097</v>
      </c>
      <c r="M653" s="128"/>
      <c r="N653" s="128"/>
      <c r="O653" s="128" t="s">
        <v>1093</v>
      </c>
      <c r="P653" s="128"/>
      <c r="Q653" s="128"/>
      <c r="R653" s="128" t="s">
        <v>1087</v>
      </c>
      <c r="S653" s="128"/>
      <c r="T653" s="128"/>
      <c r="U653" s="128" t="s">
        <v>1088</v>
      </c>
      <c r="V653" s="128"/>
      <c r="W653" s="128"/>
      <c r="X653" s="128" t="s">
        <v>1089</v>
      </c>
      <c r="Y653" s="27"/>
      <c r="Z653" s="27"/>
    </row>
    <row r="654" customFormat="false" ht="21.4" hidden="false" customHeight="true" outlineLevel="0" collapsed="false">
      <c r="A654" s="27"/>
      <c r="B654" s="129" t="s">
        <v>1260</v>
      </c>
      <c r="C654" s="129"/>
      <c r="D654" s="129"/>
      <c r="E654" s="129"/>
      <c r="F654" s="129"/>
      <c r="G654" s="129"/>
      <c r="H654" s="129"/>
      <c r="I654" s="130"/>
      <c r="J654" s="130"/>
      <c r="K654" s="130"/>
      <c r="L654" s="131" t="n">
        <v>30</v>
      </c>
      <c r="M654" s="131"/>
      <c r="N654" s="131"/>
      <c r="O654" s="131" t="n">
        <v>0.5</v>
      </c>
      <c r="P654" s="131"/>
      <c r="Q654" s="131"/>
      <c r="R654" s="131"/>
      <c r="S654" s="131"/>
      <c r="T654" s="131"/>
      <c r="U654" s="139" t="n">
        <v>15</v>
      </c>
      <c r="V654" s="139"/>
      <c r="W654" s="139"/>
      <c r="X654" s="29"/>
      <c r="Y654" s="27"/>
      <c r="Z654" s="27"/>
    </row>
    <row r="655" customFormat="false" ht="15.2" hidden="false" customHeight="true" outlineLevel="0" collapsed="false">
      <c r="A655" s="27"/>
      <c r="B655" s="135"/>
      <c r="C655" s="135"/>
      <c r="D655" s="135"/>
      <c r="E655" s="135"/>
      <c r="F655" s="136"/>
      <c r="G655" s="136"/>
      <c r="H655" s="136"/>
      <c r="I655" s="136"/>
      <c r="J655" s="136"/>
      <c r="K655" s="136"/>
      <c r="L655" s="137"/>
      <c r="M655" s="137"/>
      <c r="N655" s="137"/>
      <c r="O655" s="137"/>
      <c r="P655" s="137"/>
      <c r="Q655" s="137"/>
      <c r="R655" s="137"/>
      <c r="S655" s="137"/>
      <c r="T655" s="137"/>
      <c r="U655" s="138" t="n">
        <v>15</v>
      </c>
      <c r="V655" s="138"/>
      <c r="W655" s="138"/>
      <c r="X655" s="137" t="n">
        <v>15</v>
      </c>
      <c r="Y655" s="27"/>
      <c r="Z655" s="27"/>
    </row>
    <row r="656" customFormat="false" ht="15.4" hidden="false" customHeight="true" outlineLevel="0" collapsed="false">
      <c r="A656" s="27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123" t="s">
        <v>1096</v>
      </c>
      <c r="R656" s="123"/>
      <c r="S656" s="123"/>
      <c r="T656" s="123"/>
      <c r="U656" s="123"/>
      <c r="V656" s="123"/>
      <c r="W656" s="123"/>
      <c r="X656" s="124" t="n">
        <v>15</v>
      </c>
      <c r="Y656" s="27"/>
      <c r="Z656" s="27"/>
    </row>
    <row r="657" customFormat="false" ht="15.4" hidden="false" customHeight="true" outlineLevel="0" collapsed="false">
      <c r="A657" s="119" t="s">
        <v>271</v>
      </c>
      <c r="B657" s="119"/>
      <c r="C657" s="125" t="s">
        <v>49</v>
      </c>
      <c r="D657" s="126" t="s">
        <v>272</v>
      </c>
      <c r="E657" s="126"/>
      <c r="F657" s="126"/>
      <c r="G657" s="126"/>
      <c r="H657" s="126"/>
      <c r="I657" s="126"/>
      <c r="J657" s="126"/>
      <c r="K657" s="126"/>
      <c r="L657" s="126"/>
      <c r="M657" s="126"/>
      <c r="N657" s="126"/>
      <c r="O657" s="126"/>
      <c r="P657" s="126"/>
      <c r="Q657" s="126"/>
      <c r="R657" s="126"/>
      <c r="S657" s="126"/>
      <c r="T657" s="126"/>
      <c r="U657" s="126"/>
      <c r="V657" s="126"/>
      <c r="W657" s="126"/>
      <c r="X657" s="27"/>
      <c r="Y657" s="27"/>
      <c r="Z657" s="27"/>
    </row>
    <row r="658" customFormat="false" ht="15.2" hidden="false" customHeight="true" outlineLevel="0" collapsed="false">
      <c r="A658" s="27"/>
      <c r="B658" s="127" t="s">
        <v>1261</v>
      </c>
      <c r="C658" s="127"/>
      <c r="D658" s="127"/>
      <c r="E658" s="127"/>
      <c r="F658" s="128" t="s">
        <v>1086</v>
      </c>
      <c r="G658" s="128"/>
      <c r="H658" s="128"/>
      <c r="I658" s="128"/>
      <c r="J658" s="128"/>
      <c r="K658" s="128"/>
      <c r="L658" s="128" t="s">
        <v>1097</v>
      </c>
      <c r="M658" s="128"/>
      <c r="N658" s="128"/>
      <c r="O658" s="128" t="s">
        <v>1093</v>
      </c>
      <c r="P658" s="128"/>
      <c r="Q658" s="128"/>
      <c r="R658" s="128" t="s">
        <v>1094</v>
      </c>
      <c r="S658" s="128"/>
      <c r="T658" s="128"/>
      <c r="U658" s="128" t="s">
        <v>1088</v>
      </c>
      <c r="V658" s="128"/>
      <c r="W658" s="128"/>
      <c r="X658" s="128" t="s">
        <v>1089</v>
      </c>
      <c r="Y658" s="27"/>
      <c r="Z658" s="27"/>
    </row>
    <row r="659" customFormat="false" ht="15.2" hidden="false" customHeight="true" outlineLevel="0" collapsed="false">
      <c r="A659" s="27"/>
      <c r="B659" s="129" t="s">
        <v>1107</v>
      </c>
      <c r="C659" s="129"/>
      <c r="D659" s="129"/>
      <c r="E659" s="129"/>
      <c r="F659" s="129"/>
      <c r="G659" s="129"/>
      <c r="H659" s="129"/>
      <c r="I659" s="130"/>
      <c r="J659" s="130"/>
      <c r="K659" s="130"/>
      <c r="L659" s="131" t="n">
        <v>52.27</v>
      </c>
      <c r="M659" s="131"/>
      <c r="N659" s="131"/>
      <c r="O659" s="131"/>
      <c r="P659" s="131"/>
      <c r="Q659" s="131"/>
      <c r="R659" s="131"/>
      <c r="S659" s="131"/>
      <c r="T659" s="131"/>
      <c r="U659" s="131" t="n">
        <v>52.27</v>
      </c>
      <c r="V659" s="131"/>
      <c r="W659" s="131"/>
      <c r="X659" s="29"/>
      <c r="Y659" s="27"/>
      <c r="Z659" s="27"/>
    </row>
    <row r="660" customFormat="false" ht="15.2" hidden="false" customHeight="true" outlineLevel="0" collapsed="false">
      <c r="A660" s="27"/>
      <c r="B660" s="43" t="s">
        <v>1108</v>
      </c>
      <c r="C660" s="43"/>
      <c r="D660" s="43"/>
      <c r="E660" s="43"/>
      <c r="F660" s="43"/>
      <c r="G660" s="43"/>
      <c r="H660" s="43"/>
      <c r="I660" s="132"/>
      <c r="J660" s="132"/>
      <c r="K660" s="132"/>
      <c r="L660" s="133" t="n">
        <v>8.73</v>
      </c>
      <c r="M660" s="133"/>
      <c r="N660" s="133"/>
      <c r="O660" s="133"/>
      <c r="P660" s="133"/>
      <c r="Q660" s="133"/>
      <c r="R660" s="133"/>
      <c r="S660" s="133"/>
      <c r="T660" s="133"/>
      <c r="U660" s="133" t="n">
        <v>8.73</v>
      </c>
      <c r="V660" s="133"/>
      <c r="W660" s="133"/>
      <c r="X660" s="27"/>
      <c r="Y660" s="27"/>
      <c r="Z660" s="27"/>
    </row>
    <row r="661" customFormat="false" ht="15.2" hidden="false" customHeight="true" outlineLevel="0" collapsed="false">
      <c r="A661" s="27"/>
      <c r="B661" s="43" t="s">
        <v>1109</v>
      </c>
      <c r="C661" s="43"/>
      <c r="D661" s="43"/>
      <c r="E661" s="43"/>
      <c r="F661" s="43"/>
      <c r="G661" s="43"/>
      <c r="H661" s="43"/>
      <c r="I661" s="132"/>
      <c r="J661" s="132"/>
      <c r="K661" s="132"/>
      <c r="L661" s="133" t="n">
        <v>18.64</v>
      </c>
      <c r="M661" s="133"/>
      <c r="N661" s="133"/>
      <c r="O661" s="133"/>
      <c r="P661" s="133"/>
      <c r="Q661" s="133"/>
      <c r="R661" s="133"/>
      <c r="S661" s="133"/>
      <c r="T661" s="133"/>
      <c r="U661" s="133" t="n">
        <v>18.64</v>
      </c>
      <c r="V661" s="133"/>
      <c r="W661" s="133"/>
      <c r="X661" s="27"/>
      <c r="Y661" s="27"/>
      <c r="Z661" s="27"/>
    </row>
    <row r="662" customFormat="false" ht="15.2" hidden="false" customHeight="true" outlineLevel="0" collapsed="false">
      <c r="A662" s="27"/>
      <c r="B662" s="43" t="s">
        <v>1110</v>
      </c>
      <c r="C662" s="43"/>
      <c r="D662" s="43"/>
      <c r="E662" s="43"/>
      <c r="F662" s="43"/>
      <c r="G662" s="43"/>
      <c r="H662" s="43"/>
      <c r="I662" s="132"/>
      <c r="J662" s="132"/>
      <c r="K662" s="132"/>
      <c r="L662" s="133" t="n">
        <v>1.54</v>
      </c>
      <c r="M662" s="133"/>
      <c r="N662" s="133"/>
      <c r="O662" s="133"/>
      <c r="P662" s="133"/>
      <c r="Q662" s="133"/>
      <c r="R662" s="133"/>
      <c r="S662" s="133"/>
      <c r="T662" s="133"/>
      <c r="U662" s="133" t="n">
        <v>1.54</v>
      </c>
      <c r="V662" s="133"/>
      <c r="W662" s="133"/>
      <c r="X662" s="27"/>
      <c r="Y662" s="27"/>
      <c r="Z662" s="27"/>
    </row>
    <row r="663" customFormat="false" ht="15.2" hidden="false" customHeight="true" outlineLevel="0" collapsed="false">
      <c r="A663" s="27"/>
      <c r="B663" s="43" t="s">
        <v>1111</v>
      </c>
      <c r="C663" s="43"/>
      <c r="D663" s="43"/>
      <c r="E663" s="43"/>
      <c r="F663" s="43"/>
      <c r="G663" s="43"/>
      <c r="H663" s="43"/>
      <c r="I663" s="132"/>
      <c r="J663" s="132"/>
      <c r="K663" s="132"/>
      <c r="L663" s="133" t="n">
        <v>3.83</v>
      </c>
      <c r="M663" s="133"/>
      <c r="N663" s="133"/>
      <c r="O663" s="133"/>
      <c r="P663" s="133"/>
      <c r="Q663" s="133"/>
      <c r="R663" s="133"/>
      <c r="S663" s="133"/>
      <c r="T663" s="133"/>
      <c r="U663" s="133" t="n">
        <v>3.83</v>
      </c>
      <c r="V663" s="133"/>
      <c r="W663" s="133"/>
      <c r="X663" s="27"/>
      <c r="Y663" s="27"/>
      <c r="Z663" s="27"/>
    </row>
    <row r="664" customFormat="false" ht="15.2" hidden="false" customHeight="true" outlineLevel="0" collapsed="false">
      <c r="A664" s="27"/>
      <c r="B664" s="43" t="s">
        <v>1112</v>
      </c>
      <c r="C664" s="43"/>
      <c r="D664" s="43"/>
      <c r="E664" s="43"/>
      <c r="F664" s="43"/>
      <c r="G664" s="43"/>
      <c r="H664" s="43"/>
      <c r="I664" s="132"/>
      <c r="J664" s="132"/>
      <c r="K664" s="132"/>
      <c r="L664" s="133" t="n">
        <v>3.83</v>
      </c>
      <c r="M664" s="133"/>
      <c r="N664" s="133"/>
      <c r="O664" s="133"/>
      <c r="P664" s="133"/>
      <c r="Q664" s="133"/>
      <c r="R664" s="133"/>
      <c r="S664" s="133"/>
      <c r="T664" s="133"/>
      <c r="U664" s="133" t="n">
        <v>3.83</v>
      </c>
      <c r="V664" s="133"/>
      <c r="W664" s="133"/>
      <c r="X664" s="27"/>
      <c r="Y664" s="27"/>
      <c r="Z664" s="27"/>
    </row>
    <row r="665" customFormat="false" ht="15.2" hidden="false" customHeight="true" outlineLevel="0" collapsed="false">
      <c r="A665" s="27"/>
      <c r="B665" s="43" t="s">
        <v>1113</v>
      </c>
      <c r="C665" s="43"/>
      <c r="D665" s="43"/>
      <c r="E665" s="43"/>
      <c r="F665" s="43"/>
      <c r="G665" s="43"/>
      <c r="H665" s="43"/>
      <c r="I665" s="132"/>
      <c r="J665" s="132"/>
      <c r="K665" s="132"/>
      <c r="L665" s="133" t="n">
        <v>25.48</v>
      </c>
      <c r="M665" s="133"/>
      <c r="N665" s="133"/>
      <c r="O665" s="133"/>
      <c r="P665" s="133"/>
      <c r="Q665" s="133"/>
      <c r="R665" s="133"/>
      <c r="S665" s="133"/>
      <c r="T665" s="133"/>
      <c r="U665" s="133" t="n">
        <v>25.48</v>
      </c>
      <c r="V665" s="133"/>
      <c r="W665" s="133"/>
      <c r="X665" s="27"/>
      <c r="Y665" s="27"/>
      <c r="Z665" s="27"/>
    </row>
    <row r="666" customFormat="false" ht="15.2" hidden="false" customHeight="true" outlineLevel="0" collapsed="false">
      <c r="A666" s="27"/>
      <c r="B666" s="43" t="s">
        <v>1114</v>
      </c>
      <c r="C666" s="43"/>
      <c r="D666" s="43"/>
      <c r="E666" s="43"/>
      <c r="F666" s="43"/>
      <c r="G666" s="43"/>
      <c r="H666" s="43"/>
      <c r="I666" s="132"/>
      <c r="J666" s="132"/>
      <c r="K666" s="132"/>
      <c r="L666" s="133" t="n">
        <v>5.61</v>
      </c>
      <c r="M666" s="133"/>
      <c r="N666" s="133"/>
      <c r="O666" s="133"/>
      <c r="P666" s="133"/>
      <c r="Q666" s="133"/>
      <c r="R666" s="133"/>
      <c r="S666" s="133"/>
      <c r="T666" s="133"/>
      <c r="U666" s="133" t="n">
        <v>5.61</v>
      </c>
      <c r="V666" s="133"/>
      <c r="W666" s="133"/>
      <c r="X666" s="27"/>
      <c r="Y666" s="27"/>
      <c r="Z666" s="27"/>
    </row>
    <row r="667" customFormat="false" ht="15.2" hidden="false" customHeight="true" outlineLevel="0" collapsed="false">
      <c r="A667" s="27"/>
      <c r="B667" s="43" t="s">
        <v>1115</v>
      </c>
      <c r="C667" s="43"/>
      <c r="D667" s="43"/>
      <c r="E667" s="43"/>
      <c r="F667" s="43"/>
      <c r="G667" s="43"/>
      <c r="H667" s="43"/>
      <c r="I667" s="132"/>
      <c r="J667" s="132"/>
      <c r="K667" s="132"/>
      <c r="L667" s="133" t="n">
        <v>9.45</v>
      </c>
      <c r="M667" s="133"/>
      <c r="N667" s="133"/>
      <c r="O667" s="133"/>
      <c r="P667" s="133"/>
      <c r="Q667" s="133"/>
      <c r="R667" s="133"/>
      <c r="S667" s="133"/>
      <c r="T667" s="133"/>
      <c r="U667" s="134" t="n">
        <v>9.45</v>
      </c>
      <c r="V667" s="134"/>
      <c r="W667" s="134"/>
      <c r="X667" s="27"/>
      <c r="Y667" s="27"/>
      <c r="Z667" s="27"/>
    </row>
    <row r="668" customFormat="false" ht="15.2" hidden="false" customHeight="true" outlineLevel="0" collapsed="false">
      <c r="A668" s="27"/>
      <c r="B668" s="135"/>
      <c r="C668" s="135"/>
      <c r="D668" s="135"/>
      <c r="E668" s="135"/>
      <c r="F668" s="136"/>
      <c r="G668" s="136"/>
      <c r="H668" s="136"/>
      <c r="I668" s="136"/>
      <c r="J668" s="136"/>
      <c r="K668" s="136"/>
      <c r="L668" s="137"/>
      <c r="M668" s="137"/>
      <c r="N668" s="137"/>
      <c r="O668" s="137"/>
      <c r="P668" s="137"/>
      <c r="Q668" s="137"/>
      <c r="R668" s="137"/>
      <c r="S668" s="137"/>
      <c r="T668" s="137"/>
      <c r="U668" s="138" t="n">
        <v>129.38</v>
      </c>
      <c r="V668" s="138"/>
      <c r="W668" s="138"/>
      <c r="X668" s="137" t="n">
        <v>129.38</v>
      </c>
      <c r="Y668" s="27"/>
      <c r="Z668" s="27"/>
    </row>
    <row r="669" customFormat="false" ht="15.4" hidden="false" customHeight="true" outlineLevel="0" collapsed="false">
      <c r="A669" s="27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123" t="s">
        <v>1096</v>
      </c>
      <c r="R669" s="123"/>
      <c r="S669" s="123"/>
      <c r="T669" s="123"/>
      <c r="U669" s="123"/>
      <c r="V669" s="123"/>
      <c r="W669" s="123"/>
      <c r="X669" s="124" t="n">
        <v>129.38</v>
      </c>
      <c r="Y669" s="27"/>
      <c r="Z669" s="27"/>
    </row>
    <row r="670" customFormat="false" ht="15.4" hidden="false" customHeight="true" outlineLevel="0" collapsed="false">
      <c r="A670" s="119" t="s">
        <v>273</v>
      </c>
      <c r="B670" s="119"/>
      <c r="C670" s="125" t="s">
        <v>49</v>
      </c>
      <c r="D670" s="126" t="s">
        <v>274</v>
      </c>
      <c r="E670" s="126"/>
      <c r="F670" s="126"/>
      <c r="G670" s="126"/>
      <c r="H670" s="126"/>
      <c r="I670" s="126"/>
      <c r="J670" s="126"/>
      <c r="K670" s="126"/>
      <c r="L670" s="126"/>
      <c r="M670" s="126"/>
      <c r="N670" s="126"/>
      <c r="O670" s="126"/>
      <c r="P670" s="126"/>
      <c r="Q670" s="126"/>
      <c r="R670" s="126"/>
      <c r="S670" s="126"/>
      <c r="T670" s="126"/>
      <c r="U670" s="126"/>
      <c r="V670" s="126"/>
      <c r="W670" s="126"/>
      <c r="X670" s="27"/>
      <c r="Y670" s="27"/>
      <c r="Z670" s="27"/>
    </row>
    <row r="671" customFormat="false" ht="15.2" hidden="false" customHeight="true" outlineLevel="0" collapsed="false">
      <c r="A671" s="27"/>
      <c r="B671" s="127" t="s">
        <v>1261</v>
      </c>
      <c r="C671" s="127"/>
      <c r="D671" s="127"/>
      <c r="E671" s="127"/>
      <c r="F671" s="128" t="s">
        <v>1087</v>
      </c>
      <c r="G671" s="128"/>
      <c r="H671" s="128"/>
      <c r="I671" s="128"/>
      <c r="J671" s="128"/>
      <c r="K671" s="128"/>
      <c r="L671" s="128" t="s">
        <v>1213</v>
      </c>
      <c r="M671" s="128"/>
      <c r="N671" s="128"/>
      <c r="O671" s="128" t="s">
        <v>1262</v>
      </c>
      <c r="P671" s="128"/>
      <c r="Q671" s="128"/>
      <c r="R671" s="128" t="s">
        <v>1134</v>
      </c>
      <c r="S671" s="128"/>
      <c r="T671" s="128"/>
      <c r="U671" s="128" t="s">
        <v>1088</v>
      </c>
      <c r="V671" s="128"/>
      <c r="W671" s="128"/>
      <c r="X671" s="128" t="s">
        <v>1089</v>
      </c>
      <c r="Y671" s="27"/>
      <c r="Z671" s="27"/>
    </row>
    <row r="672" customFormat="false" ht="15.2" hidden="false" customHeight="true" outlineLevel="0" collapsed="false">
      <c r="A672" s="27"/>
      <c r="B672" s="129" t="s">
        <v>1263</v>
      </c>
      <c r="C672" s="129"/>
      <c r="D672" s="129"/>
      <c r="E672" s="129"/>
      <c r="F672" s="129"/>
      <c r="G672" s="129"/>
      <c r="H672" s="129"/>
      <c r="I672" s="130"/>
      <c r="J672" s="130"/>
      <c r="K672" s="130"/>
      <c r="L672" s="131" t="n">
        <v>30.11</v>
      </c>
      <c r="M672" s="131"/>
      <c r="N672" s="131"/>
      <c r="O672" s="131" t="n">
        <v>3</v>
      </c>
      <c r="P672" s="131"/>
      <c r="Q672" s="131"/>
      <c r="R672" s="131" t="n">
        <v>10.48</v>
      </c>
      <c r="S672" s="131"/>
      <c r="T672" s="131"/>
      <c r="U672" s="131" t="n">
        <v>79.85</v>
      </c>
      <c r="V672" s="131"/>
      <c r="W672" s="131"/>
      <c r="X672" s="29"/>
      <c r="Y672" s="27"/>
      <c r="Z672" s="27"/>
    </row>
    <row r="673" customFormat="false" ht="15.2" hidden="false" customHeight="true" outlineLevel="0" collapsed="false">
      <c r="A673" s="27"/>
      <c r="B673" s="43" t="s">
        <v>1264</v>
      </c>
      <c r="C673" s="43"/>
      <c r="D673" s="43"/>
      <c r="E673" s="43"/>
      <c r="F673" s="43"/>
      <c r="G673" s="43"/>
      <c r="H673" s="43"/>
      <c r="I673" s="132"/>
      <c r="J673" s="132"/>
      <c r="K673" s="132"/>
      <c r="L673" s="133" t="n">
        <v>21.95</v>
      </c>
      <c r="M673" s="133"/>
      <c r="N673" s="133"/>
      <c r="O673" s="133" t="n">
        <v>3</v>
      </c>
      <c r="P673" s="133"/>
      <c r="Q673" s="133"/>
      <c r="R673" s="133" t="n">
        <v>11.76</v>
      </c>
      <c r="S673" s="133"/>
      <c r="T673" s="133"/>
      <c r="U673" s="133" t="n">
        <v>54.09</v>
      </c>
      <c r="V673" s="133"/>
      <c r="W673" s="133"/>
      <c r="X673" s="27"/>
      <c r="Y673" s="27"/>
      <c r="Z673" s="27"/>
    </row>
    <row r="674" customFormat="false" ht="15.2" hidden="false" customHeight="true" outlineLevel="0" collapsed="false">
      <c r="A674" s="27"/>
      <c r="B674" s="43" t="s">
        <v>1265</v>
      </c>
      <c r="C674" s="43"/>
      <c r="D674" s="43"/>
      <c r="E674" s="43"/>
      <c r="F674" s="43"/>
      <c r="G674" s="43"/>
      <c r="H674" s="43"/>
      <c r="I674" s="132"/>
      <c r="J674" s="132"/>
      <c r="K674" s="132"/>
      <c r="L674" s="133" t="n">
        <v>18.2</v>
      </c>
      <c r="M674" s="133"/>
      <c r="N674" s="133"/>
      <c r="O674" s="133" t="n">
        <v>3</v>
      </c>
      <c r="P674" s="133"/>
      <c r="Q674" s="133"/>
      <c r="R674" s="133" t="n">
        <v>3.15</v>
      </c>
      <c r="S674" s="133"/>
      <c r="T674" s="133"/>
      <c r="U674" s="133" t="n">
        <v>51.45</v>
      </c>
      <c r="V674" s="133"/>
      <c r="W674" s="133"/>
      <c r="X674" s="27"/>
      <c r="Y674" s="27"/>
      <c r="Z674" s="27"/>
    </row>
    <row r="675" customFormat="false" ht="15.2" hidden="false" customHeight="true" outlineLevel="0" collapsed="false">
      <c r="A675" s="27"/>
      <c r="B675" s="43" t="s">
        <v>1266</v>
      </c>
      <c r="C675" s="43"/>
      <c r="D675" s="43"/>
      <c r="E675" s="43"/>
      <c r="F675" s="43"/>
      <c r="G675" s="43"/>
      <c r="H675" s="43"/>
      <c r="I675" s="132"/>
      <c r="J675" s="132"/>
      <c r="K675" s="132"/>
      <c r="L675" s="133" t="n">
        <v>20.2</v>
      </c>
      <c r="M675" s="133"/>
      <c r="N675" s="133"/>
      <c r="O675" s="133" t="n">
        <v>3</v>
      </c>
      <c r="P675" s="133"/>
      <c r="Q675" s="133"/>
      <c r="R675" s="133" t="n">
        <v>4.28</v>
      </c>
      <c r="S675" s="133"/>
      <c r="T675" s="133"/>
      <c r="U675" s="133" t="n">
        <v>56.32</v>
      </c>
      <c r="V675" s="133"/>
      <c r="W675" s="133"/>
      <c r="X675" s="27"/>
      <c r="Y675" s="27"/>
      <c r="Z675" s="27"/>
    </row>
    <row r="676" customFormat="false" ht="15.2" hidden="false" customHeight="true" outlineLevel="0" collapsed="false">
      <c r="A676" s="27"/>
      <c r="B676" s="43" t="s">
        <v>1267</v>
      </c>
      <c r="C676" s="43"/>
      <c r="D676" s="43"/>
      <c r="E676" s="43"/>
      <c r="F676" s="43"/>
      <c r="G676" s="43"/>
      <c r="H676" s="43"/>
      <c r="I676" s="132"/>
      <c r="J676" s="132"/>
      <c r="K676" s="132"/>
      <c r="L676" s="133" t="n">
        <v>12.3</v>
      </c>
      <c r="M676" s="133"/>
      <c r="N676" s="133"/>
      <c r="O676" s="133" t="n">
        <v>3</v>
      </c>
      <c r="P676" s="133"/>
      <c r="Q676" s="133"/>
      <c r="R676" s="133" t="n">
        <v>2.98</v>
      </c>
      <c r="S676" s="133"/>
      <c r="T676" s="133"/>
      <c r="U676" s="134" t="n">
        <v>33.92</v>
      </c>
      <c r="V676" s="134"/>
      <c r="W676" s="134"/>
      <c r="X676" s="27"/>
      <c r="Y676" s="27"/>
      <c r="Z676" s="27"/>
    </row>
    <row r="677" customFormat="false" ht="15.2" hidden="false" customHeight="true" outlineLevel="0" collapsed="false">
      <c r="A677" s="27"/>
      <c r="B677" s="135"/>
      <c r="C677" s="135"/>
      <c r="D677" s="135"/>
      <c r="E677" s="135"/>
      <c r="F677" s="136"/>
      <c r="G677" s="136"/>
      <c r="H677" s="136"/>
      <c r="I677" s="136"/>
      <c r="J677" s="136"/>
      <c r="K677" s="136"/>
      <c r="L677" s="137"/>
      <c r="M677" s="137"/>
      <c r="N677" s="137"/>
      <c r="O677" s="137"/>
      <c r="P677" s="137"/>
      <c r="Q677" s="137"/>
      <c r="R677" s="137"/>
      <c r="S677" s="137"/>
      <c r="T677" s="137"/>
      <c r="U677" s="138" t="n">
        <v>275.63</v>
      </c>
      <c r="V677" s="138"/>
      <c r="W677" s="138"/>
      <c r="X677" s="137" t="n">
        <v>275.63</v>
      </c>
      <c r="Y677" s="27"/>
      <c r="Z677" s="27"/>
    </row>
    <row r="678" customFormat="false" ht="15.4" hidden="false" customHeight="true" outlineLevel="0" collapsed="false">
      <c r="A678" s="27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123" t="s">
        <v>1096</v>
      </c>
      <c r="R678" s="123"/>
      <c r="S678" s="123"/>
      <c r="T678" s="123"/>
      <c r="U678" s="123"/>
      <c r="V678" s="123"/>
      <c r="W678" s="123"/>
      <c r="X678" s="124" t="n">
        <v>275.63</v>
      </c>
      <c r="Y678" s="27"/>
      <c r="Z678" s="27"/>
    </row>
    <row r="679" customFormat="false" ht="15.4" hidden="false" customHeight="true" outlineLevel="0" collapsed="false">
      <c r="A679" s="119" t="s">
        <v>275</v>
      </c>
      <c r="B679" s="119"/>
      <c r="C679" s="125" t="s">
        <v>49</v>
      </c>
      <c r="D679" s="126" t="s">
        <v>276</v>
      </c>
      <c r="E679" s="126"/>
      <c r="F679" s="126"/>
      <c r="G679" s="126"/>
      <c r="H679" s="126"/>
      <c r="I679" s="126"/>
      <c r="J679" s="126"/>
      <c r="K679" s="126"/>
      <c r="L679" s="126"/>
      <c r="M679" s="126"/>
      <c r="N679" s="126"/>
      <c r="O679" s="126"/>
      <c r="P679" s="126"/>
      <c r="Q679" s="126"/>
      <c r="R679" s="126"/>
      <c r="S679" s="126"/>
      <c r="T679" s="126"/>
      <c r="U679" s="126"/>
      <c r="V679" s="126"/>
      <c r="W679" s="126"/>
      <c r="X679" s="27"/>
      <c r="Y679" s="27"/>
      <c r="Z679" s="27"/>
    </row>
    <row r="680" customFormat="false" ht="15.2" hidden="false" customHeight="true" outlineLevel="0" collapsed="false">
      <c r="A680" s="27"/>
      <c r="B680" s="127" t="s">
        <v>1268</v>
      </c>
      <c r="C680" s="127"/>
      <c r="D680" s="127"/>
      <c r="E680" s="127"/>
      <c r="F680" s="128" t="s">
        <v>1269</v>
      </c>
      <c r="G680" s="128"/>
      <c r="H680" s="128"/>
      <c r="I680" s="128"/>
      <c r="J680" s="128"/>
      <c r="K680" s="128"/>
      <c r="L680" s="128" t="s">
        <v>1133</v>
      </c>
      <c r="M680" s="128"/>
      <c r="N680" s="128"/>
      <c r="O680" s="128" t="s">
        <v>1094</v>
      </c>
      <c r="P680" s="128"/>
      <c r="Q680" s="128"/>
      <c r="R680" s="128" t="s">
        <v>1154</v>
      </c>
      <c r="S680" s="128"/>
      <c r="T680" s="128"/>
      <c r="U680" s="128" t="s">
        <v>1088</v>
      </c>
      <c r="V680" s="128"/>
      <c r="W680" s="128"/>
      <c r="X680" s="128" t="s">
        <v>1089</v>
      </c>
      <c r="Y680" s="27"/>
      <c r="Z680" s="27"/>
    </row>
    <row r="681" customFormat="false" ht="15.2" hidden="false" customHeight="true" outlineLevel="0" collapsed="false">
      <c r="A681" s="27"/>
      <c r="B681" s="129" t="s">
        <v>1270</v>
      </c>
      <c r="C681" s="129"/>
      <c r="D681" s="129"/>
      <c r="E681" s="129"/>
      <c r="F681" s="129"/>
      <c r="G681" s="129"/>
      <c r="H681" s="129"/>
      <c r="I681" s="130" t="n">
        <v>1</v>
      </c>
      <c r="J681" s="130"/>
      <c r="K681" s="130"/>
      <c r="L681" s="131" t="n">
        <v>50.7</v>
      </c>
      <c r="M681" s="131"/>
      <c r="N681" s="131"/>
      <c r="O681" s="131" t="n">
        <v>4</v>
      </c>
      <c r="P681" s="131"/>
      <c r="Q681" s="131"/>
      <c r="R681" s="131" t="n">
        <v>20.16</v>
      </c>
      <c r="S681" s="131"/>
      <c r="T681" s="131"/>
      <c r="U681" s="131" t="n">
        <v>182.64</v>
      </c>
      <c r="V681" s="131"/>
      <c r="W681" s="131"/>
      <c r="X681" s="29"/>
      <c r="Y681" s="27"/>
      <c r="Z681" s="27"/>
    </row>
    <row r="682" customFormat="false" ht="21.4" hidden="false" customHeight="true" outlineLevel="0" collapsed="false">
      <c r="A682" s="27"/>
      <c r="B682" s="43" t="s">
        <v>1271</v>
      </c>
      <c r="C682" s="43"/>
      <c r="D682" s="43"/>
      <c r="E682" s="43"/>
      <c r="F682" s="43"/>
      <c r="G682" s="43"/>
      <c r="H682" s="43"/>
      <c r="I682" s="132" t="n">
        <v>1</v>
      </c>
      <c r="J682" s="132"/>
      <c r="K682" s="132"/>
      <c r="L682" s="133" t="n">
        <v>25.85</v>
      </c>
      <c r="M682" s="133"/>
      <c r="N682" s="133"/>
      <c r="O682" s="133" t="n">
        <v>2.2</v>
      </c>
      <c r="P682" s="133"/>
      <c r="Q682" s="133"/>
      <c r="R682" s="133"/>
      <c r="S682" s="133"/>
      <c r="T682" s="133"/>
      <c r="U682" s="133" t="n">
        <v>56.87</v>
      </c>
      <c r="V682" s="133"/>
      <c r="W682" s="133"/>
      <c r="X682" s="27"/>
      <c r="Y682" s="27"/>
      <c r="Z682" s="27"/>
    </row>
    <row r="683" customFormat="false" ht="21.4" hidden="false" customHeight="true" outlineLevel="0" collapsed="false">
      <c r="A683" s="27"/>
      <c r="B683" s="43" t="s">
        <v>1272</v>
      </c>
      <c r="C683" s="43"/>
      <c r="D683" s="43"/>
      <c r="E683" s="43"/>
      <c r="F683" s="43"/>
      <c r="G683" s="43"/>
      <c r="H683" s="43"/>
      <c r="I683" s="132" t="n">
        <v>2</v>
      </c>
      <c r="J683" s="132"/>
      <c r="K683" s="132"/>
      <c r="L683" s="133" t="n">
        <v>21.8</v>
      </c>
      <c r="M683" s="133"/>
      <c r="N683" s="133"/>
      <c r="O683" s="133" t="n">
        <v>2.2</v>
      </c>
      <c r="P683" s="133"/>
      <c r="Q683" s="133"/>
      <c r="R683" s="133"/>
      <c r="S683" s="133"/>
      <c r="T683" s="133"/>
      <c r="U683" s="133" t="n">
        <v>95.92</v>
      </c>
      <c r="V683" s="133"/>
      <c r="W683" s="133"/>
      <c r="X683" s="27"/>
      <c r="Y683" s="27"/>
      <c r="Z683" s="27"/>
    </row>
    <row r="684" customFormat="false" ht="21.4" hidden="false" customHeight="true" outlineLevel="0" collapsed="false">
      <c r="A684" s="27"/>
      <c r="B684" s="43" t="s">
        <v>1273</v>
      </c>
      <c r="C684" s="43"/>
      <c r="D684" s="43"/>
      <c r="E684" s="43"/>
      <c r="F684" s="43"/>
      <c r="G684" s="43"/>
      <c r="H684" s="43"/>
      <c r="I684" s="132" t="n">
        <v>1</v>
      </c>
      <c r="J684" s="132"/>
      <c r="K684" s="132"/>
      <c r="L684" s="133" t="n">
        <v>14.7</v>
      </c>
      <c r="M684" s="133"/>
      <c r="N684" s="133"/>
      <c r="O684" s="133" t="n">
        <v>3</v>
      </c>
      <c r="P684" s="133"/>
      <c r="Q684" s="133"/>
      <c r="R684" s="133"/>
      <c r="S684" s="133"/>
      <c r="T684" s="133"/>
      <c r="U684" s="133" t="n">
        <v>44.1</v>
      </c>
      <c r="V684" s="133"/>
      <c r="W684" s="133"/>
      <c r="X684" s="27"/>
      <c r="Y684" s="27"/>
      <c r="Z684" s="27"/>
    </row>
    <row r="685" customFormat="false" ht="21.4" hidden="false" customHeight="true" outlineLevel="0" collapsed="false">
      <c r="A685" s="27"/>
      <c r="B685" s="43" t="s">
        <v>1274</v>
      </c>
      <c r="C685" s="43"/>
      <c r="D685" s="43"/>
      <c r="E685" s="43"/>
      <c r="F685" s="43"/>
      <c r="G685" s="43"/>
      <c r="H685" s="43"/>
      <c r="I685" s="132" t="n">
        <v>2</v>
      </c>
      <c r="J685" s="132"/>
      <c r="K685" s="132"/>
      <c r="L685" s="133" t="n">
        <v>3.8</v>
      </c>
      <c r="M685" s="133"/>
      <c r="N685" s="133"/>
      <c r="O685" s="133" t="n">
        <v>2.2</v>
      </c>
      <c r="P685" s="133"/>
      <c r="Q685" s="133"/>
      <c r="R685" s="133"/>
      <c r="S685" s="133"/>
      <c r="T685" s="133"/>
      <c r="U685" s="134" t="n">
        <v>16.72</v>
      </c>
      <c r="V685" s="134"/>
      <c r="W685" s="134"/>
      <c r="X685" s="27"/>
      <c r="Y685" s="27"/>
      <c r="Z685" s="27"/>
    </row>
    <row r="686" customFormat="false" ht="15.2" hidden="false" customHeight="true" outlineLevel="0" collapsed="false">
      <c r="A686" s="27"/>
      <c r="B686" s="135"/>
      <c r="C686" s="135"/>
      <c r="D686" s="135"/>
      <c r="E686" s="135"/>
      <c r="F686" s="136"/>
      <c r="G686" s="136"/>
      <c r="H686" s="136"/>
      <c r="I686" s="136"/>
      <c r="J686" s="136"/>
      <c r="K686" s="136"/>
      <c r="L686" s="137"/>
      <c r="M686" s="137"/>
      <c r="N686" s="137"/>
      <c r="O686" s="137"/>
      <c r="P686" s="137"/>
      <c r="Q686" s="137"/>
      <c r="R686" s="137"/>
      <c r="S686" s="137"/>
      <c r="T686" s="137"/>
      <c r="U686" s="138" t="n">
        <v>396.25</v>
      </c>
      <c r="V686" s="138"/>
      <c r="W686" s="138"/>
      <c r="X686" s="137" t="n">
        <v>396.25</v>
      </c>
      <c r="Y686" s="27"/>
      <c r="Z686" s="27"/>
    </row>
    <row r="687" customFormat="false" ht="15.4" hidden="false" customHeight="true" outlineLevel="0" collapsed="false">
      <c r="A687" s="27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123" t="s">
        <v>1096</v>
      </c>
      <c r="R687" s="123"/>
      <c r="S687" s="123"/>
      <c r="T687" s="123"/>
      <c r="U687" s="123"/>
      <c r="V687" s="123"/>
      <c r="W687" s="123"/>
      <c r="X687" s="124" t="n">
        <v>396.25</v>
      </c>
      <c r="Y687" s="27"/>
      <c r="Z687" s="27"/>
    </row>
    <row r="688" customFormat="false" ht="22.15" hidden="false" customHeight="true" outlineLevel="0" collapsed="false">
      <c r="A688" s="119" t="s">
        <v>277</v>
      </c>
      <c r="B688" s="119"/>
      <c r="C688" s="125" t="s">
        <v>49</v>
      </c>
      <c r="D688" s="126" t="s">
        <v>278</v>
      </c>
      <c r="E688" s="126"/>
      <c r="F688" s="126"/>
      <c r="G688" s="126"/>
      <c r="H688" s="126"/>
      <c r="I688" s="126"/>
      <c r="J688" s="126"/>
      <c r="K688" s="126"/>
      <c r="L688" s="126"/>
      <c r="M688" s="126"/>
      <c r="N688" s="126"/>
      <c r="O688" s="126"/>
      <c r="P688" s="126"/>
      <c r="Q688" s="126"/>
      <c r="R688" s="126"/>
      <c r="S688" s="126"/>
      <c r="T688" s="126"/>
      <c r="U688" s="126"/>
      <c r="V688" s="126"/>
      <c r="W688" s="126"/>
      <c r="X688" s="27"/>
      <c r="Y688" s="27"/>
      <c r="Z688" s="27"/>
    </row>
    <row r="689" customFormat="false" ht="24.4" hidden="false" customHeight="true" outlineLevel="0" collapsed="false">
      <c r="A689" s="27"/>
      <c r="B689" s="127" t="s">
        <v>1275</v>
      </c>
      <c r="C689" s="127"/>
      <c r="D689" s="127"/>
      <c r="E689" s="127"/>
      <c r="F689" s="128" t="s">
        <v>1199</v>
      </c>
      <c r="G689" s="128"/>
      <c r="H689" s="128"/>
      <c r="I689" s="128"/>
      <c r="J689" s="128"/>
      <c r="K689" s="128"/>
      <c r="L689" s="128" t="s">
        <v>1276</v>
      </c>
      <c r="M689" s="128"/>
      <c r="N689" s="128"/>
      <c r="O689" s="128" t="s">
        <v>1097</v>
      </c>
      <c r="P689" s="128"/>
      <c r="Q689" s="128"/>
      <c r="R689" s="128" t="s">
        <v>1094</v>
      </c>
      <c r="S689" s="128"/>
      <c r="T689" s="128"/>
      <c r="U689" s="128" t="s">
        <v>1088</v>
      </c>
      <c r="V689" s="128"/>
      <c r="W689" s="128"/>
      <c r="X689" s="128" t="s">
        <v>1089</v>
      </c>
      <c r="Y689" s="27"/>
      <c r="Z689" s="27"/>
    </row>
    <row r="690" customFormat="false" ht="15.2" hidden="false" customHeight="true" outlineLevel="0" collapsed="false">
      <c r="A690" s="27"/>
      <c r="B690" s="129" t="s">
        <v>1277</v>
      </c>
      <c r="C690" s="129"/>
      <c r="D690" s="129"/>
      <c r="E690" s="129"/>
      <c r="F690" s="129"/>
      <c r="G690" s="129"/>
      <c r="H690" s="129"/>
      <c r="I690" s="130" t="n">
        <v>1</v>
      </c>
      <c r="J690" s="130"/>
      <c r="K690" s="130"/>
      <c r="L690" s="131" t="n">
        <v>2</v>
      </c>
      <c r="M690" s="131"/>
      <c r="N690" s="131"/>
      <c r="O690" s="131" t="n">
        <v>2</v>
      </c>
      <c r="P690" s="131"/>
      <c r="Q690" s="131"/>
      <c r="R690" s="131" t="n">
        <v>2.1</v>
      </c>
      <c r="S690" s="131"/>
      <c r="T690" s="131"/>
      <c r="U690" s="131" t="n">
        <v>8.4</v>
      </c>
      <c r="V690" s="131"/>
      <c r="W690" s="131"/>
      <c r="X690" s="29"/>
      <c r="Y690" s="27"/>
      <c r="Z690" s="27"/>
    </row>
    <row r="691" customFormat="false" ht="15.2" hidden="false" customHeight="true" outlineLevel="0" collapsed="false">
      <c r="A691" s="27"/>
      <c r="B691" s="43" t="s">
        <v>1278</v>
      </c>
      <c r="C691" s="43"/>
      <c r="D691" s="43"/>
      <c r="E691" s="43"/>
      <c r="F691" s="43"/>
      <c r="G691" s="43"/>
      <c r="H691" s="43"/>
      <c r="I691" s="132" t="n">
        <v>1</v>
      </c>
      <c r="J691" s="132"/>
      <c r="K691" s="132"/>
      <c r="L691" s="133" t="n">
        <v>2</v>
      </c>
      <c r="M691" s="133"/>
      <c r="N691" s="133"/>
      <c r="O691" s="133" t="n">
        <v>1</v>
      </c>
      <c r="P691" s="133"/>
      <c r="Q691" s="133"/>
      <c r="R691" s="133" t="n">
        <v>2.1</v>
      </c>
      <c r="S691" s="133"/>
      <c r="T691" s="133"/>
      <c r="U691" s="133" t="n">
        <v>4.2</v>
      </c>
      <c r="V691" s="133"/>
      <c r="W691" s="133"/>
      <c r="X691" s="27"/>
      <c r="Y691" s="27"/>
      <c r="Z691" s="27"/>
    </row>
    <row r="692" customFormat="false" ht="15.2" hidden="false" customHeight="true" outlineLevel="0" collapsed="false">
      <c r="A692" s="27"/>
      <c r="B692" s="43" t="s">
        <v>1279</v>
      </c>
      <c r="C692" s="43"/>
      <c r="D692" s="43"/>
      <c r="E692" s="43"/>
      <c r="F692" s="43"/>
      <c r="G692" s="43"/>
      <c r="H692" s="43"/>
      <c r="I692" s="132" t="n">
        <v>6</v>
      </c>
      <c r="J692" s="132"/>
      <c r="K692" s="132"/>
      <c r="L692" s="133" t="n">
        <v>2</v>
      </c>
      <c r="M692" s="133"/>
      <c r="N692" s="133"/>
      <c r="O692" s="133" t="n">
        <v>0.6</v>
      </c>
      <c r="P692" s="133"/>
      <c r="Q692" s="133"/>
      <c r="R692" s="133" t="n">
        <v>0.6</v>
      </c>
      <c r="S692" s="133"/>
      <c r="T692" s="133"/>
      <c r="U692" s="133" t="n">
        <v>4.32</v>
      </c>
      <c r="V692" s="133"/>
      <c r="W692" s="133"/>
      <c r="X692" s="27"/>
      <c r="Y692" s="27"/>
      <c r="Z692" s="27"/>
    </row>
    <row r="693" customFormat="false" ht="15.2" hidden="false" customHeight="true" outlineLevel="0" collapsed="false">
      <c r="A693" s="27"/>
      <c r="B693" s="43" t="s">
        <v>1280</v>
      </c>
      <c r="C693" s="43"/>
      <c r="D693" s="43"/>
      <c r="E693" s="43"/>
      <c r="F693" s="43"/>
      <c r="G693" s="43"/>
      <c r="H693" s="43"/>
      <c r="I693" s="132" t="n">
        <v>7</v>
      </c>
      <c r="J693" s="132"/>
      <c r="K693" s="132"/>
      <c r="L693" s="133" t="n">
        <v>2</v>
      </c>
      <c r="M693" s="133"/>
      <c r="N693" s="133"/>
      <c r="O693" s="133" t="n">
        <v>1.3</v>
      </c>
      <c r="P693" s="133"/>
      <c r="Q693" s="133"/>
      <c r="R693" s="133" t="n">
        <v>1.3</v>
      </c>
      <c r="S693" s="133"/>
      <c r="T693" s="133"/>
      <c r="U693" s="133" t="n">
        <v>23.66</v>
      </c>
      <c r="V693" s="133"/>
      <c r="W693" s="133"/>
      <c r="X693" s="27"/>
      <c r="Y693" s="27"/>
      <c r="Z693" s="27"/>
    </row>
    <row r="694" customFormat="false" ht="15.2" hidden="false" customHeight="true" outlineLevel="0" collapsed="false">
      <c r="A694" s="27"/>
      <c r="B694" s="43" t="s">
        <v>1281</v>
      </c>
      <c r="C694" s="43"/>
      <c r="D694" s="43"/>
      <c r="E694" s="43"/>
      <c r="F694" s="43"/>
      <c r="G694" s="43"/>
      <c r="H694" s="43"/>
      <c r="I694" s="132" t="n">
        <v>1</v>
      </c>
      <c r="J694" s="132"/>
      <c r="K694" s="132"/>
      <c r="L694" s="133" t="n">
        <v>2</v>
      </c>
      <c r="M694" s="133"/>
      <c r="N694" s="133"/>
      <c r="O694" s="133" t="n">
        <v>2</v>
      </c>
      <c r="P694" s="133"/>
      <c r="Q694" s="133"/>
      <c r="R694" s="133" t="n">
        <v>1.3</v>
      </c>
      <c r="S694" s="133"/>
      <c r="T694" s="133"/>
      <c r="U694" s="133" t="n">
        <v>5.2</v>
      </c>
      <c r="V694" s="133"/>
      <c r="W694" s="133"/>
      <c r="X694" s="27"/>
      <c r="Y694" s="27"/>
      <c r="Z694" s="27"/>
    </row>
    <row r="695" customFormat="false" ht="15.2" hidden="false" customHeight="true" outlineLevel="0" collapsed="false">
      <c r="A695" s="27"/>
      <c r="B695" s="43" t="s">
        <v>1282</v>
      </c>
      <c r="C695" s="43"/>
      <c r="D695" s="43"/>
      <c r="E695" s="43"/>
      <c r="F695" s="43"/>
      <c r="G695" s="43"/>
      <c r="H695" s="43"/>
      <c r="I695" s="132" t="n">
        <v>1</v>
      </c>
      <c r="J695" s="132"/>
      <c r="K695" s="132"/>
      <c r="L695" s="133" t="n">
        <v>2</v>
      </c>
      <c r="M695" s="133"/>
      <c r="N695" s="133"/>
      <c r="O695" s="133" t="n">
        <v>2.4</v>
      </c>
      <c r="P695" s="133"/>
      <c r="Q695" s="133"/>
      <c r="R695" s="133" t="n">
        <v>2.1</v>
      </c>
      <c r="S695" s="133"/>
      <c r="T695" s="133"/>
      <c r="U695" s="134" t="n">
        <v>10.08</v>
      </c>
      <c r="V695" s="134"/>
      <c r="W695" s="134"/>
      <c r="X695" s="27"/>
      <c r="Y695" s="27"/>
      <c r="Z695" s="27"/>
    </row>
    <row r="696" customFormat="false" ht="15.2" hidden="false" customHeight="true" outlineLevel="0" collapsed="false">
      <c r="A696" s="27"/>
      <c r="B696" s="135"/>
      <c r="C696" s="135"/>
      <c r="D696" s="135"/>
      <c r="E696" s="135"/>
      <c r="F696" s="136"/>
      <c r="G696" s="136"/>
      <c r="H696" s="136"/>
      <c r="I696" s="136"/>
      <c r="J696" s="136"/>
      <c r="K696" s="136"/>
      <c r="L696" s="137"/>
      <c r="M696" s="137"/>
      <c r="N696" s="137"/>
      <c r="O696" s="137"/>
      <c r="P696" s="137"/>
      <c r="Q696" s="137"/>
      <c r="R696" s="137"/>
      <c r="S696" s="137"/>
      <c r="T696" s="137"/>
      <c r="U696" s="138" t="n">
        <v>55.86</v>
      </c>
      <c r="V696" s="138"/>
      <c r="W696" s="138"/>
      <c r="X696" s="137" t="n">
        <v>55.86</v>
      </c>
      <c r="Y696" s="27"/>
      <c r="Z696" s="27"/>
    </row>
    <row r="697" customFormat="false" ht="15.4" hidden="false" customHeight="true" outlineLevel="0" collapsed="false">
      <c r="A697" s="27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123" t="s">
        <v>1096</v>
      </c>
      <c r="R697" s="123"/>
      <c r="S697" s="123"/>
      <c r="T697" s="123"/>
      <c r="U697" s="123"/>
      <c r="V697" s="123"/>
      <c r="W697" s="123"/>
      <c r="X697" s="124" t="n">
        <v>55.86</v>
      </c>
      <c r="Y697" s="27"/>
      <c r="Z697" s="27"/>
    </row>
    <row r="698" customFormat="false" ht="22.15" hidden="false" customHeight="true" outlineLevel="0" collapsed="false">
      <c r="A698" s="119" t="s">
        <v>279</v>
      </c>
      <c r="B698" s="119"/>
      <c r="C698" s="125" t="s">
        <v>65</v>
      </c>
      <c r="D698" s="126" t="s">
        <v>281</v>
      </c>
      <c r="E698" s="126"/>
      <c r="F698" s="126"/>
      <c r="G698" s="126"/>
      <c r="H698" s="126"/>
      <c r="I698" s="126"/>
      <c r="J698" s="126"/>
      <c r="K698" s="126"/>
      <c r="L698" s="126"/>
      <c r="M698" s="126"/>
      <c r="N698" s="126"/>
      <c r="O698" s="126"/>
      <c r="P698" s="126"/>
      <c r="Q698" s="126"/>
      <c r="R698" s="126"/>
      <c r="S698" s="126"/>
      <c r="T698" s="126"/>
      <c r="U698" s="126"/>
      <c r="V698" s="126"/>
      <c r="W698" s="126"/>
      <c r="X698" s="27"/>
      <c r="Y698" s="27"/>
      <c r="Z698" s="27"/>
    </row>
    <row r="699" customFormat="false" ht="15.2" hidden="false" customHeight="true" outlineLevel="0" collapsed="false">
      <c r="A699" s="27"/>
      <c r="B699" s="127"/>
      <c r="C699" s="127"/>
      <c r="D699" s="127"/>
      <c r="E699" s="127"/>
      <c r="F699" s="128" t="s">
        <v>1199</v>
      </c>
      <c r="G699" s="128"/>
      <c r="H699" s="128"/>
      <c r="I699" s="128"/>
      <c r="J699" s="128"/>
      <c r="K699" s="128"/>
      <c r="L699" s="128" t="s">
        <v>1283</v>
      </c>
      <c r="M699" s="128"/>
      <c r="N699" s="128"/>
      <c r="O699" s="128" t="s">
        <v>1284</v>
      </c>
      <c r="P699" s="128"/>
      <c r="Q699" s="128"/>
      <c r="R699" s="128" t="s">
        <v>1087</v>
      </c>
      <c r="S699" s="128"/>
      <c r="T699" s="128"/>
      <c r="U699" s="128" t="s">
        <v>1088</v>
      </c>
      <c r="V699" s="128"/>
      <c r="W699" s="128"/>
      <c r="X699" s="128" t="s">
        <v>1089</v>
      </c>
      <c r="Y699" s="27"/>
      <c r="Z699" s="27"/>
    </row>
    <row r="700" customFormat="false" ht="15.2" hidden="false" customHeight="true" outlineLevel="0" collapsed="false">
      <c r="A700" s="27"/>
      <c r="B700" s="129" t="s">
        <v>1285</v>
      </c>
      <c r="C700" s="129"/>
      <c r="D700" s="129"/>
      <c r="E700" s="129"/>
      <c r="F700" s="129"/>
      <c r="G700" s="129"/>
      <c r="H700" s="129"/>
      <c r="I700" s="130" t="n">
        <v>2</v>
      </c>
      <c r="J700" s="130"/>
      <c r="K700" s="130"/>
      <c r="L700" s="131" t="n">
        <v>0.04</v>
      </c>
      <c r="M700" s="131"/>
      <c r="N700" s="131"/>
      <c r="O700" s="131" t="n">
        <v>9</v>
      </c>
      <c r="P700" s="131"/>
      <c r="Q700" s="131"/>
      <c r="R700" s="131"/>
      <c r="S700" s="131"/>
      <c r="T700" s="131"/>
      <c r="U700" s="131" t="n">
        <v>2.26</v>
      </c>
      <c r="V700" s="131"/>
      <c r="W700" s="131"/>
      <c r="X700" s="29"/>
      <c r="Y700" s="27"/>
      <c r="Z700" s="27"/>
    </row>
    <row r="701" customFormat="false" ht="21.4" hidden="false" customHeight="true" outlineLevel="0" collapsed="false">
      <c r="A701" s="27"/>
      <c r="B701" s="43" t="s">
        <v>1286</v>
      </c>
      <c r="C701" s="43"/>
      <c r="D701" s="43"/>
      <c r="E701" s="43"/>
      <c r="F701" s="43"/>
      <c r="G701" s="43"/>
      <c r="H701" s="43"/>
      <c r="I701" s="132" t="n">
        <v>1</v>
      </c>
      <c r="J701" s="132"/>
      <c r="K701" s="132"/>
      <c r="L701" s="133" t="n">
        <v>0.05</v>
      </c>
      <c r="M701" s="133"/>
      <c r="N701" s="133"/>
      <c r="O701" s="133" t="n">
        <v>5.2</v>
      </c>
      <c r="P701" s="133"/>
      <c r="Q701" s="133"/>
      <c r="R701" s="133"/>
      <c r="S701" s="133"/>
      <c r="T701" s="133"/>
      <c r="U701" s="133" t="n">
        <v>0.82</v>
      </c>
      <c r="V701" s="133"/>
      <c r="W701" s="133"/>
      <c r="X701" s="27"/>
      <c r="Y701" s="27"/>
      <c r="Z701" s="27"/>
    </row>
    <row r="702" customFormat="false" ht="15.2" hidden="false" customHeight="true" outlineLevel="0" collapsed="false">
      <c r="A702" s="27"/>
      <c r="B702" s="43" t="s">
        <v>1287</v>
      </c>
      <c r="C702" s="43"/>
      <c r="D702" s="43"/>
      <c r="E702" s="43"/>
      <c r="F702" s="43"/>
      <c r="G702" s="43"/>
      <c r="H702" s="43"/>
      <c r="I702" s="132" t="n">
        <v>12</v>
      </c>
      <c r="J702" s="132"/>
      <c r="K702" s="132"/>
      <c r="L702" s="133" t="n">
        <v>0.01</v>
      </c>
      <c r="M702" s="133"/>
      <c r="N702" s="133"/>
      <c r="O702" s="133" t="n">
        <v>0.15</v>
      </c>
      <c r="P702" s="133"/>
      <c r="Q702" s="133"/>
      <c r="R702" s="133"/>
      <c r="S702" s="133"/>
      <c r="T702" s="133"/>
      <c r="U702" s="134" t="n">
        <v>0.06</v>
      </c>
      <c r="V702" s="134"/>
      <c r="W702" s="134"/>
      <c r="X702" s="27"/>
      <c r="Y702" s="27"/>
      <c r="Z702" s="27"/>
    </row>
    <row r="703" customFormat="false" ht="15.2" hidden="false" customHeight="true" outlineLevel="0" collapsed="false">
      <c r="A703" s="27"/>
      <c r="B703" s="135"/>
      <c r="C703" s="135"/>
      <c r="D703" s="135"/>
      <c r="E703" s="135"/>
      <c r="F703" s="136"/>
      <c r="G703" s="136"/>
      <c r="H703" s="136"/>
      <c r="I703" s="136"/>
      <c r="J703" s="136"/>
      <c r="K703" s="136"/>
      <c r="L703" s="137"/>
      <c r="M703" s="137"/>
      <c r="N703" s="137"/>
      <c r="O703" s="137"/>
      <c r="P703" s="137"/>
      <c r="Q703" s="137"/>
      <c r="R703" s="137"/>
      <c r="S703" s="137"/>
      <c r="T703" s="137"/>
      <c r="U703" s="138" t="n">
        <v>3.14</v>
      </c>
      <c r="V703" s="138"/>
      <c r="W703" s="138"/>
      <c r="X703" s="137" t="n">
        <v>3.14</v>
      </c>
      <c r="Y703" s="27"/>
      <c r="Z703" s="27"/>
    </row>
    <row r="704" customFormat="false" ht="15.4" hidden="false" customHeight="true" outlineLevel="0" collapsed="false">
      <c r="A704" s="27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123" t="s">
        <v>1116</v>
      </c>
      <c r="R704" s="123"/>
      <c r="S704" s="123"/>
      <c r="T704" s="123"/>
      <c r="U704" s="123"/>
      <c r="V704" s="123"/>
      <c r="W704" s="123"/>
      <c r="X704" s="124" t="n">
        <v>3.14</v>
      </c>
      <c r="Y704" s="27"/>
      <c r="Z704" s="27"/>
    </row>
    <row r="705" customFormat="false" ht="22.15" hidden="false" customHeight="true" outlineLevel="0" collapsed="false">
      <c r="A705" s="119" t="s">
        <v>282</v>
      </c>
      <c r="B705" s="119"/>
      <c r="C705" s="125" t="s">
        <v>49</v>
      </c>
      <c r="D705" s="126" t="s">
        <v>283</v>
      </c>
      <c r="E705" s="126"/>
      <c r="F705" s="126"/>
      <c r="G705" s="126"/>
      <c r="H705" s="126"/>
      <c r="I705" s="126"/>
      <c r="J705" s="126"/>
      <c r="K705" s="126"/>
      <c r="L705" s="126"/>
      <c r="M705" s="126"/>
      <c r="N705" s="126"/>
      <c r="O705" s="126"/>
      <c r="P705" s="126"/>
      <c r="Q705" s="126"/>
      <c r="R705" s="126"/>
      <c r="S705" s="126"/>
      <c r="T705" s="126"/>
      <c r="U705" s="126"/>
      <c r="V705" s="126"/>
      <c r="W705" s="126"/>
      <c r="X705" s="27"/>
      <c r="Y705" s="27"/>
      <c r="Z705" s="27"/>
    </row>
    <row r="706" customFormat="false" ht="24.4" hidden="false" customHeight="true" outlineLevel="0" collapsed="false">
      <c r="A706" s="27"/>
      <c r="B706" s="127" t="s">
        <v>1288</v>
      </c>
      <c r="C706" s="127"/>
      <c r="D706" s="127"/>
      <c r="E706" s="127"/>
      <c r="F706" s="128" t="s">
        <v>1199</v>
      </c>
      <c r="G706" s="128"/>
      <c r="H706" s="128"/>
      <c r="I706" s="128"/>
      <c r="J706" s="128"/>
      <c r="K706" s="128"/>
      <c r="L706" s="128" t="s">
        <v>1097</v>
      </c>
      <c r="M706" s="128"/>
      <c r="N706" s="128"/>
      <c r="O706" s="128" t="s">
        <v>1289</v>
      </c>
      <c r="P706" s="128"/>
      <c r="Q706" s="128"/>
      <c r="R706" s="128" t="s">
        <v>1087</v>
      </c>
      <c r="S706" s="128"/>
      <c r="T706" s="128"/>
      <c r="U706" s="128" t="s">
        <v>1088</v>
      </c>
      <c r="V706" s="128"/>
      <c r="W706" s="128"/>
      <c r="X706" s="128" t="s">
        <v>1089</v>
      </c>
      <c r="Y706" s="27"/>
      <c r="Z706" s="27"/>
    </row>
    <row r="707" customFormat="false" ht="39" hidden="false" customHeight="true" outlineLevel="0" collapsed="false">
      <c r="A707" s="27"/>
      <c r="B707" s="129" t="s">
        <v>1290</v>
      </c>
      <c r="C707" s="129"/>
      <c r="D707" s="129"/>
      <c r="E707" s="129"/>
      <c r="F707" s="129"/>
      <c r="G707" s="129"/>
      <c r="H707" s="129"/>
      <c r="I707" s="130" t="n">
        <v>15</v>
      </c>
      <c r="J707" s="130"/>
      <c r="K707" s="130"/>
      <c r="L707" s="131" t="n">
        <v>0.35</v>
      </c>
      <c r="M707" s="131"/>
      <c r="N707" s="131"/>
      <c r="O707" s="131" t="n">
        <v>0.35</v>
      </c>
      <c r="P707" s="131"/>
      <c r="Q707" s="131"/>
      <c r="R707" s="131"/>
      <c r="S707" s="131"/>
      <c r="T707" s="131"/>
      <c r="U707" s="131" t="n">
        <v>1.84</v>
      </c>
      <c r="V707" s="131"/>
      <c r="W707" s="131"/>
      <c r="X707" s="29"/>
      <c r="Y707" s="27"/>
      <c r="Z707" s="27"/>
    </row>
    <row r="708" customFormat="false" ht="28.5" hidden="false" customHeight="true" outlineLevel="0" collapsed="false">
      <c r="A708" s="27"/>
      <c r="B708" s="43" t="s">
        <v>1291</v>
      </c>
      <c r="C708" s="43"/>
      <c r="D708" s="43"/>
      <c r="E708" s="43"/>
      <c r="F708" s="43"/>
      <c r="G708" s="43"/>
      <c r="H708" s="43"/>
      <c r="I708" s="132"/>
      <c r="J708" s="132"/>
      <c r="K708" s="132"/>
      <c r="L708" s="133" t="n">
        <v>44.85</v>
      </c>
      <c r="M708" s="133"/>
      <c r="N708" s="133"/>
      <c r="O708" s="133" t="n">
        <v>0.91</v>
      </c>
      <c r="P708" s="133"/>
      <c r="Q708" s="133"/>
      <c r="R708" s="133"/>
      <c r="S708" s="133"/>
      <c r="T708" s="133"/>
      <c r="U708" s="133" t="n">
        <v>40.81</v>
      </c>
      <c r="V708" s="133"/>
      <c r="W708" s="133"/>
      <c r="X708" s="27"/>
      <c r="Y708" s="27"/>
      <c r="Z708" s="27"/>
    </row>
    <row r="709" customFormat="false" ht="29.25" hidden="false" customHeight="true" outlineLevel="0" collapsed="false">
      <c r="A709" s="27"/>
      <c r="B709" s="43" t="s">
        <v>1292</v>
      </c>
      <c r="C709" s="43"/>
      <c r="D709" s="43"/>
      <c r="E709" s="43"/>
      <c r="F709" s="43"/>
      <c r="G709" s="43"/>
      <c r="H709" s="43"/>
      <c r="I709" s="132"/>
      <c r="J709" s="132"/>
      <c r="K709" s="132"/>
      <c r="L709" s="133" t="n">
        <v>25.3</v>
      </c>
      <c r="M709" s="133"/>
      <c r="N709" s="133"/>
      <c r="O709" s="133" t="n">
        <v>0.91</v>
      </c>
      <c r="P709" s="133"/>
      <c r="Q709" s="133"/>
      <c r="R709" s="133"/>
      <c r="S709" s="133"/>
      <c r="T709" s="133"/>
      <c r="U709" s="133" t="n">
        <v>23.02</v>
      </c>
      <c r="V709" s="133"/>
      <c r="W709" s="133"/>
      <c r="X709" s="27"/>
      <c r="Y709" s="27"/>
      <c r="Z709" s="27"/>
    </row>
    <row r="710" customFormat="false" ht="24.75" hidden="false" customHeight="true" outlineLevel="0" collapsed="false">
      <c r="A710" s="27"/>
      <c r="B710" s="43" t="s">
        <v>1293</v>
      </c>
      <c r="C710" s="43"/>
      <c r="D710" s="43"/>
      <c r="E710" s="43"/>
      <c r="F710" s="43"/>
      <c r="G710" s="43"/>
      <c r="H710" s="43"/>
      <c r="I710" s="132"/>
      <c r="J710" s="132"/>
      <c r="K710" s="132"/>
      <c r="L710" s="133" t="n">
        <v>7.87</v>
      </c>
      <c r="M710" s="133"/>
      <c r="N710" s="133"/>
      <c r="O710" s="133" t="n">
        <v>1.12</v>
      </c>
      <c r="P710" s="133"/>
      <c r="Q710" s="133"/>
      <c r="R710" s="133"/>
      <c r="S710" s="133"/>
      <c r="T710" s="133"/>
      <c r="U710" s="134" t="n">
        <v>8.81</v>
      </c>
      <c r="V710" s="134"/>
      <c r="W710" s="134"/>
      <c r="X710" s="27"/>
      <c r="Y710" s="27"/>
      <c r="Z710" s="27"/>
    </row>
    <row r="711" customFormat="false" ht="15.2" hidden="false" customHeight="true" outlineLevel="0" collapsed="false">
      <c r="A711" s="27"/>
      <c r="B711" s="140"/>
      <c r="C711" s="140"/>
      <c r="D711" s="140"/>
      <c r="E711" s="140"/>
      <c r="F711" s="141"/>
      <c r="G711" s="141"/>
      <c r="H711" s="141"/>
      <c r="I711" s="141"/>
      <c r="J711" s="141"/>
      <c r="K711" s="141"/>
      <c r="L711" s="142"/>
      <c r="M711" s="142"/>
      <c r="N711" s="142"/>
      <c r="O711" s="142"/>
      <c r="P711" s="142"/>
      <c r="Q711" s="142"/>
      <c r="R711" s="142"/>
      <c r="S711" s="142"/>
      <c r="T711" s="142"/>
      <c r="U711" s="143" t="n">
        <v>74.48</v>
      </c>
      <c r="V711" s="143"/>
      <c r="W711" s="143"/>
      <c r="X711" s="144" t="n">
        <v>74.48</v>
      </c>
      <c r="Y711" s="27"/>
      <c r="Z711" s="27"/>
    </row>
    <row r="712" customFormat="false" ht="33.6" hidden="false" customHeight="true" outlineLevel="0" collapsed="false">
      <c r="A712" s="27"/>
      <c r="B712" s="127" t="s">
        <v>1294</v>
      </c>
      <c r="C712" s="127"/>
      <c r="D712" s="127"/>
      <c r="E712" s="127"/>
      <c r="F712" s="128" t="s">
        <v>1086</v>
      </c>
      <c r="G712" s="128"/>
      <c r="H712" s="128"/>
      <c r="I712" s="128"/>
      <c r="J712" s="128"/>
      <c r="K712" s="128"/>
      <c r="L712" s="128" t="s">
        <v>1097</v>
      </c>
      <c r="M712" s="128"/>
      <c r="N712" s="128"/>
      <c r="O712" s="128" t="s">
        <v>1093</v>
      </c>
      <c r="P712" s="128"/>
      <c r="Q712" s="128"/>
      <c r="R712" s="128" t="s">
        <v>1094</v>
      </c>
      <c r="S712" s="128"/>
      <c r="T712" s="128"/>
      <c r="U712" s="128" t="s">
        <v>1088</v>
      </c>
      <c r="V712" s="128"/>
      <c r="W712" s="128"/>
      <c r="X712" s="128" t="s">
        <v>1089</v>
      </c>
      <c r="Y712" s="27"/>
      <c r="Z712" s="27"/>
    </row>
    <row r="713" customFormat="false" ht="15.2" hidden="false" customHeight="true" outlineLevel="0" collapsed="false">
      <c r="A713" s="27"/>
      <c r="B713" s="129" t="s">
        <v>1277</v>
      </c>
      <c r="C713" s="129"/>
      <c r="D713" s="129"/>
      <c r="E713" s="129"/>
      <c r="F713" s="129"/>
      <c r="G713" s="129"/>
      <c r="H713" s="129"/>
      <c r="I713" s="130" t="n">
        <v>1</v>
      </c>
      <c r="J713" s="130"/>
      <c r="K713" s="130"/>
      <c r="L713" s="131" t="n">
        <v>2</v>
      </c>
      <c r="M713" s="131"/>
      <c r="N713" s="131"/>
      <c r="O713" s="131" t="n">
        <v>2</v>
      </c>
      <c r="P713" s="131"/>
      <c r="Q713" s="131"/>
      <c r="R713" s="131" t="n">
        <v>2.1</v>
      </c>
      <c r="S713" s="131"/>
      <c r="T713" s="131"/>
      <c r="U713" s="131" t="n">
        <v>8.4</v>
      </c>
      <c r="V713" s="131"/>
      <c r="W713" s="131"/>
      <c r="X713" s="29"/>
      <c r="Y713" s="27"/>
      <c r="Z713" s="27"/>
    </row>
    <row r="714" customFormat="false" ht="15.2" hidden="false" customHeight="true" outlineLevel="0" collapsed="false">
      <c r="A714" s="27"/>
      <c r="B714" s="43" t="s">
        <v>1278</v>
      </c>
      <c r="C714" s="43"/>
      <c r="D714" s="43"/>
      <c r="E714" s="43"/>
      <c r="F714" s="43"/>
      <c r="G714" s="43"/>
      <c r="H714" s="43"/>
      <c r="I714" s="132" t="n">
        <v>1</v>
      </c>
      <c r="J714" s="132"/>
      <c r="K714" s="132"/>
      <c r="L714" s="133" t="n">
        <v>2</v>
      </c>
      <c r="M714" s="133"/>
      <c r="N714" s="133"/>
      <c r="O714" s="133" t="n">
        <v>1</v>
      </c>
      <c r="P714" s="133"/>
      <c r="Q714" s="133"/>
      <c r="R714" s="133" t="n">
        <v>2.1</v>
      </c>
      <c r="S714" s="133"/>
      <c r="T714" s="133"/>
      <c r="U714" s="133" t="n">
        <v>4.2</v>
      </c>
      <c r="V714" s="133"/>
      <c r="W714" s="133"/>
      <c r="X714" s="27"/>
      <c r="Y714" s="27"/>
      <c r="Z714" s="27"/>
    </row>
    <row r="715" customFormat="false" ht="15.2" hidden="false" customHeight="true" outlineLevel="0" collapsed="false">
      <c r="A715" s="27"/>
      <c r="B715" s="43" t="s">
        <v>1279</v>
      </c>
      <c r="C715" s="43"/>
      <c r="D715" s="43"/>
      <c r="E715" s="43"/>
      <c r="F715" s="43"/>
      <c r="G715" s="43"/>
      <c r="H715" s="43"/>
      <c r="I715" s="132" t="n">
        <v>6</v>
      </c>
      <c r="J715" s="132"/>
      <c r="K715" s="132"/>
      <c r="L715" s="133" t="n">
        <v>2</v>
      </c>
      <c r="M715" s="133"/>
      <c r="N715" s="133"/>
      <c r="O715" s="133" t="n">
        <v>0.6</v>
      </c>
      <c r="P715" s="133"/>
      <c r="Q715" s="133"/>
      <c r="R715" s="133" t="n">
        <v>0.6</v>
      </c>
      <c r="S715" s="133"/>
      <c r="T715" s="133"/>
      <c r="U715" s="133" t="n">
        <v>4.32</v>
      </c>
      <c r="V715" s="133"/>
      <c r="W715" s="133"/>
      <c r="X715" s="27"/>
      <c r="Y715" s="27"/>
      <c r="Z715" s="27"/>
    </row>
    <row r="716" customFormat="false" ht="15.2" hidden="false" customHeight="true" outlineLevel="0" collapsed="false">
      <c r="A716" s="27"/>
      <c r="B716" s="43" t="s">
        <v>1280</v>
      </c>
      <c r="C716" s="43"/>
      <c r="D716" s="43"/>
      <c r="E716" s="43"/>
      <c r="F716" s="43"/>
      <c r="G716" s="43"/>
      <c r="H716" s="43"/>
      <c r="I716" s="132" t="n">
        <v>7</v>
      </c>
      <c r="J716" s="132"/>
      <c r="K716" s="132"/>
      <c r="L716" s="133" t="n">
        <v>2</v>
      </c>
      <c r="M716" s="133"/>
      <c r="N716" s="133"/>
      <c r="O716" s="133" t="n">
        <v>1.3</v>
      </c>
      <c r="P716" s="133"/>
      <c r="Q716" s="133"/>
      <c r="R716" s="133" t="n">
        <v>1.3</v>
      </c>
      <c r="S716" s="133"/>
      <c r="T716" s="133"/>
      <c r="U716" s="133" t="n">
        <v>23.66</v>
      </c>
      <c r="V716" s="133"/>
      <c r="W716" s="133"/>
      <c r="X716" s="27"/>
      <c r="Y716" s="27"/>
      <c r="Z716" s="27"/>
    </row>
    <row r="717" customFormat="false" ht="15.2" hidden="false" customHeight="true" outlineLevel="0" collapsed="false">
      <c r="A717" s="27"/>
      <c r="B717" s="43" t="s">
        <v>1281</v>
      </c>
      <c r="C717" s="43"/>
      <c r="D717" s="43"/>
      <c r="E717" s="43"/>
      <c r="F717" s="43"/>
      <c r="G717" s="43"/>
      <c r="H717" s="43"/>
      <c r="I717" s="132" t="n">
        <v>1</v>
      </c>
      <c r="J717" s="132"/>
      <c r="K717" s="132"/>
      <c r="L717" s="133" t="n">
        <v>2</v>
      </c>
      <c r="M717" s="133"/>
      <c r="N717" s="133"/>
      <c r="O717" s="133" t="n">
        <v>2</v>
      </c>
      <c r="P717" s="133"/>
      <c r="Q717" s="133"/>
      <c r="R717" s="133" t="n">
        <v>1.3</v>
      </c>
      <c r="S717" s="133"/>
      <c r="T717" s="133"/>
      <c r="U717" s="133" t="n">
        <v>5.2</v>
      </c>
      <c r="V717" s="133"/>
      <c r="W717" s="133"/>
      <c r="X717" s="27"/>
      <c r="Y717" s="27"/>
      <c r="Z717" s="27"/>
    </row>
    <row r="718" customFormat="false" ht="15.2" hidden="false" customHeight="true" outlineLevel="0" collapsed="false">
      <c r="A718" s="27"/>
      <c r="B718" s="43" t="s">
        <v>1282</v>
      </c>
      <c r="C718" s="43"/>
      <c r="D718" s="43"/>
      <c r="E718" s="43"/>
      <c r="F718" s="43"/>
      <c r="G718" s="43"/>
      <c r="H718" s="43"/>
      <c r="I718" s="132" t="n">
        <v>1</v>
      </c>
      <c r="J718" s="132"/>
      <c r="K718" s="132"/>
      <c r="L718" s="133" t="n">
        <v>2</v>
      </c>
      <c r="M718" s="133"/>
      <c r="N718" s="133"/>
      <c r="O718" s="133" t="n">
        <v>2.4</v>
      </c>
      <c r="P718" s="133"/>
      <c r="Q718" s="133"/>
      <c r="R718" s="133" t="n">
        <v>2.1</v>
      </c>
      <c r="S718" s="133"/>
      <c r="T718" s="133"/>
      <c r="U718" s="134" t="n">
        <v>10.08</v>
      </c>
      <c r="V718" s="134"/>
      <c r="W718" s="134"/>
      <c r="X718" s="27"/>
      <c r="Y718" s="27"/>
      <c r="Z718" s="27"/>
    </row>
    <row r="719" customFormat="false" ht="15.2" hidden="false" customHeight="true" outlineLevel="0" collapsed="false">
      <c r="A719" s="27"/>
      <c r="B719" s="140"/>
      <c r="C719" s="140"/>
      <c r="D719" s="140"/>
      <c r="E719" s="140"/>
      <c r="F719" s="141"/>
      <c r="G719" s="141"/>
      <c r="H719" s="141"/>
      <c r="I719" s="141"/>
      <c r="J719" s="141"/>
      <c r="K719" s="141"/>
      <c r="L719" s="142"/>
      <c r="M719" s="142"/>
      <c r="N719" s="142"/>
      <c r="O719" s="142"/>
      <c r="P719" s="142"/>
      <c r="Q719" s="142"/>
      <c r="R719" s="142"/>
      <c r="S719" s="142"/>
      <c r="T719" s="142"/>
      <c r="U719" s="143" t="n">
        <v>55.86</v>
      </c>
      <c r="V719" s="143"/>
      <c r="W719" s="143"/>
      <c r="X719" s="144" t="n">
        <v>55.86</v>
      </c>
      <c r="Y719" s="27"/>
      <c r="Z719" s="27"/>
    </row>
    <row r="720" customFormat="false" ht="24.4" hidden="false" customHeight="true" outlineLevel="0" collapsed="false">
      <c r="A720" s="27"/>
      <c r="B720" s="127" t="s">
        <v>1295</v>
      </c>
      <c r="C720" s="127"/>
      <c r="D720" s="127"/>
      <c r="E720" s="127"/>
      <c r="F720" s="128" t="s">
        <v>1199</v>
      </c>
      <c r="G720" s="128"/>
      <c r="H720" s="128"/>
      <c r="I720" s="128"/>
      <c r="J720" s="128"/>
      <c r="K720" s="128"/>
      <c r="L720" s="128" t="s">
        <v>1296</v>
      </c>
      <c r="M720" s="128"/>
      <c r="N720" s="128"/>
      <c r="O720" s="128" t="s">
        <v>1097</v>
      </c>
      <c r="P720" s="128"/>
      <c r="Q720" s="128"/>
      <c r="R720" s="128" t="s">
        <v>1087</v>
      </c>
      <c r="S720" s="128"/>
      <c r="T720" s="128"/>
      <c r="U720" s="128" t="s">
        <v>1088</v>
      </c>
      <c r="V720" s="128"/>
      <c r="W720" s="128"/>
      <c r="X720" s="128" t="s">
        <v>1089</v>
      </c>
      <c r="Y720" s="27"/>
      <c r="Z720" s="27"/>
    </row>
    <row r="721" customFormat="false" ht="15.2" hidden="false" customHeight="true" outlineLevel="0" collapsed="false">
      <c r="A721" s="27"/>
      <c r="B721" s="129" t="s">
        <v>1285</v>
      </c>
      <c r="C721" s="129"/>
      <c r="D721" s="129"/>
      <c r="E721" s="129"/>
      <c r="F721" s="129"/>
      <c r="G721" s="129"/>
      <c r="H721" s="129"/>
      <c r="I721" s="130" t="n">
        <v>2</v>
      </c>
      <c r="J721" s="130"/>
      <c r="K721" s="130"/>
      <c r="L721" s="131" t="n">
        <v>0.04</v>
      </c>
      <c r="M721" s="131"/>
      <c r="N721" s="131"/>
      <c r="O721" s="131" t="n">
        <v>9</v>
      </c>
      <c r="P721" s="131"/>
      <c r="Q721" s="131"/>
      <c r="R721" s="131"/>
      <c r="S721" s="131"/>
      <c r="T721" s="131"/>
      <c r="U721" s="131" t="n">
        <v>2.26</v>
      </c>
      <c r="V721" s="131"/>
      <c r="W721" s="131"/>
      <c r="X721" s="29"/>
      <c r="Y721" s="27"/>
      <c r="Z721" s="27"/>
    </row>
    <row r="722" customFormat="false" ht="21.4" hidden="false" customHeight="true" outlineLevel="0" collapsed="false">
      <c r="A722" s="27"/>
      <c r="B722" s="43" t="s">
        <v>1286</v>
      </c>
      <c r="C722" s="43"/>
      <c r="D722" s="43"/>
      <c r="E722" s="43"/>
      <c r="F722" s="43"/>
      <c r="G722" s="43"/>
      <c r="H722" s="43"/>
      <c r="I722" s="132" t="n">
        <v>1</v>
      </c>
      <c r="J722" s="132"/>
      <c r="K722" s="132"/>
      <c r="L722" s="133" t="n">
        <v>0.05</v>
      </c>
      <c r="M722" s="133"/>
      <c r="N722" s="133"/>
      <c r="O722" s="133" t="n">
        <v>5.2</v>
      </c>
      <c r="P722" s="133"/>
      <c r="Q722" s="133"/>
      <c r="R722" s="133"/>
      <c r="S722" s="133"/>
      <c r="T722" s="133"/>
      <c r="U722" s="133" t="n">
        <v>0.82</v>
      </c>
      <c r="V722" s="133"/>
      <c r="W722" s="133"/>
      <c r="X722" s="27"/>
      <c r="Y722" s="27"/>
      <c r="Z722" s="27"/>
    </row>
    <row r="723" customFormat="false" ht="15.2" hidden="false" customHeight="true" outlineLevel="0" collapsed="false">
      <c r="A723" s="27"/>
      <c r="B723" s="43" t="s">
        <v>1287</v>
      </c>
      <c r="C723" s="43"/>
      <c r="D723" s="43"/>
      <c r="E723" s="43"/>
      <c r="F723" s="43"/>
      <c r="G723" s="43"/>
      <c r="H723" s="43"/>
      <c r="I723" s="132" t="n">
        <v>12</v>
      </c>
      <c r="J723" s="132"/>
      <c r="K723" s="132"/>
      <c r="L723" s="133" t="n">
        <v>0.01</v>
      </c>
      <c r="M723" s="133"/>
      <c r="N723" s="133"/>
      <c r="O723" s="133" t="n">
        <v>0.15</v>
      </c>
      <c r="P723" s="133"/>
      <c r="Q723" s="133"/>
      <c r="R723" s="133"/>
      <c r="S723" s="133"/>
      <c r="T723" s="133"/>
      <c r="U723" s="134" t="n">
        <v>0.06</v>
      </c>
      <c r="V723" s="134"/>
      <c r="W723" s="134"/>
      <c r="X723" s="27"/>
      <c r="Y723" s="27"/>
      <c r="Z723" s="27"/>
    </row>
    <row r="724" customFormat="false" ht="15.2" hidden="false" customHeight="true" outlineLevel="0" collapsed="false">
      <c r="A724" s="27"/>
      <c r="B724" s="140"/>
      <c r="C724" s="140"/>
      <c r="D724" s="140"/>
      <c r="E724" s="140"/>
      <c r="F724" s="141"/>
      <c r="G724" s="141"/>
      <c r="H724" s="141"/>
      <c r="I724" s="141"/>
      <c r="J724" s="141"/>
      <c r="K724" s="141"/>
      <c r="L724" s="142"/>
      <c r="M724" s="142"/>
      <c r="N724" s="142"/>
      <c r="O724" s="142"/>
      <c r="P724" s="142"/>
      <c r="Q724" s="142"/>
      <c r="R724" s="142"/>
      <c r="S724" s="142"/>
      <c r="T724" s="142"/>
      <c r="U724" s="138" t="n">
        <v>3.14</v>
      </c>
      <c r="V724" s="138"/>
      <c r="W724" s="138"/>
      <c r="X724" s="144" t="n">
        <v>3.14</v>
      </c>
      <c r="Y724" s="27"/>
      <c r="Z724" s="27"/>
    </row>
    <row r="725" customFormat="false" ht="15.2" hidden="false" customHeight="true" outlineLevel="0" collapsed="false">
      <c r="A725" s="27"/>
      <c r="B725" s="135"/>
      <c r="C725" s="135"/>
      <c r="D725" s="135"/>
      <c r="E725" s="135"/>
      <c r="F725" s="136"/>
      <c r="G725" s="136"/>
      <c r="H725" s="136"/>
      <c r="I725" s="136"/>
      <c r="J725" s="136"/>
      <c r="K725" s="136"/>
      <c r="L725" s="137"/>
      <c r="M725" s="137"/>
      <c r="N725" s="137"/>
      <c r="O725" s="137"/>
      <c r="P725" s="137"/>
      <c r="Q725" s="137"/>
      <c r="R725" s="137"/>
      <c r="S725" s="137"/>
      <c r="T725" s="137"/>
      <c r="U725" s="138" t="n">
        <v>133.48</v>
      </c>
      <c r="V725" s="138"/>
      <c r="W725" s="138"/>
      <c r="X725" s="137" t="n">
        <v>133.48</v>
      </c>
      <c r="Y725" s="27"/>
      <c r="Z725" s="27"/>
    </row>
    <row r="726" customFormat="false" ht="15.4" hidden="false" customHeight="true" outlineLevel="0" collapsed="false">
      <c r="A726" s="27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123" t="s">
        <v>1096</v>
      </c>
      <c r="R726" s="123"/>
      <c r="S726" s="123"/>
      <c r="T726" s="123"/>
      <c r="U726" s="123"/>
      <c r="V726" s="123"/>
      <c r="W726" s="123"/>
      <c r="X726" s="124" t="n">
        <v>133.48</v>
      </c>
      <c r="Y726" s="27"/>
      <c r="Z726" s="27"/>
    </row>
    <row r="727" customFormat="false" ht="15.4" hidden="false" customHeight="true" outlineLevel="0" collapsed="false">
      <c r="A727" s="119" t="s">
        <v>284</v>
      </c>
      <c r="B727" s="119"/>
      <c r="C727" s="125" t="s">
        <v>49</v>
      </c>
      <c r="D727" s="126" t="s">
        <v>285</v>
      </c>
      <c r="E727" s="126"/>
      <c r="F727" s="126"/>
      <c r="G727" s="126"/>
      <c r="H727" s="126"/>
      <c r="I727" s="126"/>
      <c r="J727" s="126"/>
      <c r="K727" s="126"/>
      <c r="L727" s="126"/>
      <c r="M727" s="126"/>
      <c r="N727" s="126"/>
      <c r="O727" s="126"/>
      <c r="P727" s="126"/>
      <c r="Q727" s="126"/>
      <c r="R727" s="126"/>
      <c r="S727" s="126"/>
      <c r="T727" s="126"/>
      <c r="U727" s="126"/>
      <c r="V727" s="126"/>
      <c r="W727" s="126"/>
      <c r="X727" s="27"/>
      <c r="Y727" s="27"/>
      <c r="Z727" s="27"/>
    </row>
    <row r="728" customFormat="false" ht="15.2" hidden="false" customHeight="true" outlineLevel="0" collapsed="false">
      <c r="A728" s="27"/>
      <c r="B728" s="127"/>
      <c r="C728" s="127"/>
      <c r="D728" s="127"/>
      <c r="E728" s="127"/>
      <c r="F728" s="128" t="s">
        <v>1086</v>
      </c>
      <c r="G728" s="128"/>
      <c r="H728" s="128"/>
      <c r="I728" s="128"/>
      <c r="J728" s="128"/>
      <c r="K728" s="128"/>
      <c r="L728" s="128" t="s">
        <v>1097</v>
      </c>
      <c r="M728" s="128"/>
      <c r="N728" s="128"/>
      <c r="O728" s="128" t="s">
        <v>1093</v>
      </c>
      <c r="P728" s="128"/>
      <c r="Q728" s="128"/>
      <c r="R728" s="128" t="s">
        <v>1087</v>
      </c>
      <c r="S728" s="128"/>
      <c r="T728" s="128"/>
      <c r="U728" s="128" t="s">
        <v>1088</v>
      </c>
      <c r="V728" s="128"/>
      <c r="W728" s="128"/>
      <c r="X728" s="128" t="s">
        <v>1089</v>
      </c>
      <c r="Y728" s="27"/>
      <c r="Z728" s="27"/>
    </row>
    <row r="729" customFormat="false" ht="15.2" hidden="false" customHeight="true" outlineLevel="0" collapsed="false">
      <c r="A729" s="27"/>
      <c r="B729" s="129" t="s">
        <v>1297</v>
      </c>
      <c r="C729" s="129"/>
      <c r="D729" s="129"/>
      <c r="E729" s="129"/>
      <c r="F729" s="129"/>
      <c r="G729" s="129"/>
      <c r="H729" s="129"/>
      <c r="I729" s="130" t="n">
        <v>2</v>
      </c>
      <c r="J729" s="130"/>
      <c r="K729" s="130"/>
      <c r="L729" s="131" t="n">
        <v>1.7</v>
      </c>
      <c r="M729" s="131"/>
      <c r="N729" s="131"/>
      <c r="O729" s="131" t="n">
        <v>1.7</v>
      </c>
      <c r="P729" s="131"/>
      <c r="Q729" s="131"/>
      <c r="R729" s="131"/>
      <c r="S729" s="131"/>
      <c r="T729" s="131"/>
      <c r="U729" s="131" t="n">
        <v>5.78</v>
      </c>
      <c r="V729" s="131"/>
      <c r="W729" s="131"/>
      <c r="X729" s="29"/>
      <c r="Y729" s="27"/>
      <c r="Z729" s="27"/>
    </row>
    <row r="730" customFormat="false" ht="21.4" hidden="false" customHeight="true" outlineLevel="0" collapsed="false">
      <c r="A730" s="27"/>
      <c r="B730" s="43" t="s">
        <v>1208</v>
      </c>
      <c r="C730" s="43"/>
      <c r="D730" s="43"/>
      <c r="E730" s="43"/>
      <c r="F730" s="43"/>
      <c r="G730" s="43"/>
      <c r="H730" s="43"/>
      <c r="I730" s="132" t="n">
        <v>1</v>
      </c>
      <c r="J730" s="132"/>
      <c r="K730" s="132"/>
      <c r="L730" s="133" t="n">
        <v>1</v>
      </c>
      <c r="M730" s="133"/>
      <c r="N730" s="133"/>
      <c r="O730" s="133" t="n">
        <v>1.2</v>
      </c>
      <c r="P730" s="133"/>
      <c r="Q730" s="133"/>
      <c r="R730" s="133"/>
      <c r="S730" s="133"/>
      <c r="T730" s="133"/>
      <c r="U730" s="134" t="n">
        <v>1.2</v>
      </c>
      <c r="V730" s="134"/>
      <c r="W730" s="134"/>
      <c r="X730" s="27"/>
      <c r="Y730" s="27"/>
      <c r="Z730" s="27"/>
    </row>
    <row r="731" customFormat="false" ht="15.2" hidden="false" customHeight="true" outlineLevel="0" collapsed="false">
      <c r="A731" s="27"/>
      <c r="B731" s="135"/>
      <c r="C731" s="135"/>
      <c r="D731" s="135"/>
      <c r="E731" s="135"/>
      <c r="F731" s="136"/>
      <c r="G731" s="136"/>
      <c r="H731" s="136"/>
      <c r="I731" s="136"/>
      <c r="J731" s="136"/>
      <c r="K731" s="136"/>
      <c r="L731" s="137"/>
      <c r="M731" s="137"/>
      <c r="N731" s="137"/>
      <c r="O731" s="137"/>
      <c r="P731" s="137"/>
      <c r="Q731" s="137"/>
      <c r="R731" s="137"/>
      <c r="S731" s="137"/>
      <c r="T731" s="137"/>
      <c r="U731" s="138" t="n">
        <v>6.98</v>
      </c>
      <c r="V731" s="138"/>
      <c r="W731" s="138"/>
      <c r="X731" s="137" t="n">
        <v>6.98</v>
      </c>
      <c r="Y731" s="27"/>
      <c r="Z731" s="27"/>
    </row>
    <row r="732" customFormat="false" ht="15.4" hidden="false" customHeight="true" outlineLevel="0" collapsed="false">
      <c r="A732" s="27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123" t="s">
        <v>1096</v>
      </c>
      <c r="R732" s="123"/>
      <c r="S732" s="123"/>
      <c r="T732" s="123"/>
      <c r="U732" s="123"/>
      <c r="V732" s="123"/>
      <c r="W732" s="123"/>
      <c r="X732" s="124" t="n">
        <v>6.98</v>
      </c>
      <c r="Y732" s="27"/>
      <c r="Z732" s="27"/>
    </row>
    <row r="733" customFormat="false" ht="15.4" hidden="false" customHeight="true" outlineLevel="0" collapsed="false">
      <c r="A733" s="119" t="s">
        <v>286</v>
      </c>
      <c r="B733" s="119"/>
      <c r="C733" s="125" t="s">
        <v>72</v>
      </c>
      <c r="D733" s="126" t="s">
        <v>287</v>
      </c>
      <c r="E733" s="126"/>
      <c r="F733" s="126"/>
      <c r="G733" s="126"/>
      <c r="H733" s="126"/>
      <c r="I733" s="126"/>
      <c r="J733" s="126"/>
      <c r="K733" s="126"/>
      <c r="L733" s="126"/>
      <c r="M733" s="126"/>
      <c r="N733" s="126"/>
      <c r="O733" s="126"/>
      <c r="P733" s="126"/>
      <c r="Q733" s="126"/>
      <c r="R733" s="126"/>
      <c r="S733" s="126"/>
      <c r="T733" s="126"/>
      <c r="U733" s="126"/>
      <c r="V733" s="126"/>
      <c r="W733" s="126"/>
      <c r="X733" s="27"/>
      <c r="Y733" s="27"/>
      <c r="Z733" s="27"/>
    </row>
    <row r="734" customFormat="false" ht="15.2" hidden="false" customHeight="true" outlineLevel="0" collapsed="false">
      <c r="A734" s="27"/>
      <c r="B734" s="127"/>
      <c r="C734" s="127"/>
      <c r="D734" s="127"/>
      <c r="E734" s="127"/>
      <c r="F734" s="128" t="s">
        <v>1086</v>
      </c>
      <c r="G734" s="128"/>
      <c r="H734" s="128"/>
      <c r="I734" s="128"/>
      <c r="J734" s="128"/>
      <c r="K734" s="128"/>
      <c r="L734" s="128" t="s">
        <v>1097</v>
      </c>
      <c r="M734" s="128"/>
      <c r="N734" s="128"/>
      <c r="O734" s="128" t="s">
        <v>1087</v>
      </c>
      <c r="P734" s="128"/>
      <c r="Q734" s="128"/>
      <c r="R734" s="128" t="s">
        <v>1087</v>
      </c>
      <c r="S734" s="128"/>
      <c r="T734" s="128"/>
      <c r="U734" s="128" t="s">
        <v>1088</v>
      </c>
      <c r="V734" s="128"/>
      <c r="W734" s="128"/>
      <c r="X734" s="128" t="s">
        <v>1089</v>
      </c>
      <c r="Y734" s="27"/>
      <c r="Z734" s="27"/>
    </row>
    <row r="735" customFormat="false" ht="21.4" hidden="false" customHeight="true" outlineLevel="0" collapsed="false">
      <c r="A735" s="27"/>
      <c r="B735" s="129" t="s">
        <v>1298</v>
      </c>
      <c r="C735" s="129"/>
      <c r="D735" s="129"/>
      <c r="E735" s="129"/>
      <c r="F735" s="129"/>
      <c r="G735" s="129"/>
      <c r="H735" s="129"/>
      <c r="I735" s="130" t="n">
        <v>6</v>
      </c>
      <c r="J735" s="130"/>
      <c r="K735" s="130"/>
      <c r="L735" s="131" t="n">
        <v>5.15</v>
      </c>
      <c r="M735" s="131"/>
      <c r="N735" s="131"/>
      <c r="O735" s="131"/>
      <c r="P735" s="131"/>
      <c r="Q735" s="131"/>
      <c r="R735" s="131"/>
      <c r="S735" s="131"/>
      <c r="T735" s="131"/>
      <c r="U735" s="131" t="n">
        <v>30.9</v>
      </c>
      <c r="V735" s="131"/>
      <c r="W735" s="131"/>
      <c r="X735" s="29"/>
      <c r="Y735" s="27"/>
      <c r="Z735" s="27"/>
    </row>
    <row r="736" customFormat="false" ht="15.2" hidden="false" customHeight="true" outlineLevel="0" collapsed="false">
      <c r="A736" s="27"/>
      <c r="B736" s="43" t="s">
        <v>1299</v>
      </c>
      <c r="C736" s="43"/>
      <c r="D736" s="43"/>
      <c r="E736" s="43"/>
      <c r="F736" s="43"/>
      <c r="G736" s="43"/>
      <c r="H736" s="43"/>
      <c r="I736" s="132" t="n">
        <v>13</v>
      </c>
      <c r="J736" s="132"/>
      <c r="K736" s="132"/>
      <c r="L736" s="133" t="n">
        <v>1.15</v>
      </c>
      <c r="M736" s="133"/>
      <c r="N736" s="133"/>
      <c r="O736" s="133"/>
      <c r="P736" s="133"/>
      <c r="Q736" s="133"/>
      <c r="R736" s="133"/>
      <c r="S736" s="133"/>
      <c r="T736" s="133"/>
      <c r="U736" s="134" t="n">
        <v>14.95</v>
      </c>
      <c r="V736" s="134"/>
      <c r="W736" s="134"/>
      <c r="X736" s="27"/>
      <c r="Y736" s="27"/>
      <c r="Z736" s="27"/>
    </row>
    <row r="737" customFormat="false" ht="15.2" hidden="false" customHeight="true" outlineLevel="0" collapsed="false">
      <c r="A737" s="27"/>
      <c r="B737" s="135"/>
      <c r="C737" s="135"/>
      <c r="D737" s="135"/>
      <c r="E737" s="135"/>
      <c r="F737" s="136"/>
      <c r="G737" s="136"/>
      <c r="H737" s="136"/>
      <c r="I737" s="136"/>
      <c r="J737" s="136"/>
      <c r="K737" s="136"/>
      <c r="L737" s="137"/>
      <c r="M737" s="137"/>
      <c r="N737" s="137"/>
      <c r="O737" s="137"/>
      <c r="P737" s="137"/>
      <c r="Q737" s="137"/>
      <c r="R737" s="137"/>
      <c r="S737" s="137"/>
      <c r="T737" s="137"/>
      <c r="U737" s="138" t="n">
        <v>45.85</v>
      </c>
      <c r="V737" s="138"/>
      <c r="W737" s="138"/>
      <c r="X737" s="137" t="n">
        <v>45.85</v>
      </c>
      <c r="Y737" s="27"/>
      <c r="Z737" s="27"/>
    </row>
    <row r="738" customFormat="false" ht="15.4" hidden="false" customHeight="true" outlineLevel="0" collapsed="false">
      <c r="A738" s="27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123" t="s">
        <v>1124</v>
      </c>
      <c r="R738" s="123"/>
      <c r="S738" s="123"/>
      <c r="T738" s="123"/>
      <c r="U738" s="123"/>
      <c r="V738" s="123"/>
      <c r="W738" s="123"/>
      <c r="X738" s="124" t="n">
        <v>45.85</v>
      </c>
      <c r="Y738" s="27"/>
      <c r="Z738" s="27"/>
    </row>
    <row r="739" customFormat="false" ht="22.15" hidden="false" customHeight="true" outlineLevel="0" collapsed="false">
      <c r="A739" s="119" t="s">
        <v>288</v>
      </c>
      <c r="B739" s="119"/>
      <c r="C739" s="125" t="s">
        <v>49</v>
      </c>
      <c r="D739" s="126" t="s">
        <v>290</v>
      </c>
      <c r="E739" s="126"/>
      <c r="F739" s="126"/>
      <c r="G739" s="126"/>
      <c r="H739" s="126"/>
      <c r="I739" s="126"/>
      <c r="J739" s="126"/>
      <c r="K739" s="126"/>
      <c r="L739" s="126"/>
      <c r="M739" s="126"/>
      <c r="N739" s="126"/>
      <c r="O739" s="126"/>
      <c r="P739" s="126"/>
      <c r="Q739" s="126"/>
      <c r="R739" s="126"/>
      <c r="S739" s="126"/>
      <c r="T739" s="126"/>
      <c r="U739" s="126"/>
      <c r="V739" s="126"/>
      <c r="W739" s="126"/>
      <c r="X739" s="27"/>
      <c r="Y739" s="27"/>
      <c r="Z739" s="27"/>
    </row>
    <row r="740" customFormat="false" ht="15.2" hidden="false" customHeight="true" outlineLevel="0" collapsed="false">
      <c r="A740" s="27"/>
      <c r="B740" s="127" t="s">
        <v>1160</v>
      </c>
      <c r="C740" s="127"/>
      <c r="D740" s="127"/>
      <c r="E740" s="127"/>
      <c r="F740" s="128" t="s">
        <v>1086</v>
      </c>
      <c r="G740" s="128"/>
      <c r="H740" s="128"/>
      <c r="I740" s="128"/>
      <c r="J740" s="128"/>
      <c r="K740" s="128"/>
      <c r="L740" s="128" t="s">
        <v>1106</v>
      </c>
      <c r="M740" s="128"/>
      <c r="N740" s="128"/>
      <c r="O740" s="128" t="s">
        <v>1087</v>
      </c>
      <c r="P740" s="128"/>
      <c r="Q740" s="128"/>
      <c r="R740" s="128" t="s">
        <v>1087</v>
      </c>
      <c r="S740" s="128"/>
      <c r="T740" s="128"/>
      <c r="U740" s="128" t="s">
        <v>1088</v>
      </c>
      <c r="V740" s="128"/>
      <c r="W740" s="128"/>
      <c r="X740" s="128" t="s">
        <v>1089</v>
      </c>
      <c r="Y740" s="27"/>
      <c r="Z740" s="27"/>
    </row>
    <row r="741" customFormat="false" ht="15.2" hidden="false" customHeight="true" outlineLevel="0" collapsed="false">
      <c r="A741" s="27"/>
      <c r="B741" s="129" t="s">
        <v>1235</v>
      </c>
      <c r="C741" s="129"/>
      <c r="D741" s="129"/>
      <c r="E741" s="129"/>
      <c r="F741" s="129"/>
      <c r="G741" s="129"/>
      <c r="H741" s="129"/>
      <c r="I741" s="130" t="n">
        <v>2</v>
      </c>
      <c r="J741" s="130"/>
      <c r="K741" s="130"/>
      <c r="L741" s="131" t="n">
        <v>16.23</v>
      </c>
      <c r="M741" s="131"/>
      <c r="N741" s="131"/>
      <c r="O741" s="131"/>
      <c r="P741" s="131"/>
      <c r="Q741" s="131"/>
      <c r="R741" s="131"/>
      <c r="S741" s="131"/>
      <c r="T741" s="131"/>
      <c r="U741" s="131" t="n">
        <v>32.46</v>
      </c>
      <c r="V741" s="131"/>
      <c r="W741" s="131"/>
      <c r="X741" s="29"/>
      <c r="Y741" s="27"/>
      <c r="Z741" s="27"/>
    </row>
    <row r="742" customFormat="false" ht="15.2" hidden="false" customHeight="true" outlineLevel="0" collapsed="false">
      <c r="A742" s="27"/>
      <c r="B742" s="43" t="s">
        <v>1236</v>
      </c>
      <c r="C742" s="43"/>
      <c r="D742" s="43"/>
      <c r="E742" s="43"/>
      <c r="F742" s="43"/>
      <c r="G742" s="43"/>
      <c r="H742" s="43"/>
      <c r="I742" s="132" t="n">
        <v>1</v>
      </c>
      <c r="J742" s="132"/>
      <c r="K742" s="132"/>
      <c r="L742" s="133" t="n">
        <v>3.06</v>
      </c>
      <c r="M742" s="133"/>
      <c r="N742" s="133"/>
      <c r="O742" s="133"/>
      <c r="P742" s="133"/>
      <c r="Q742" s="133"/>
      <c r="R742" s="133"/>
      <c r="S742" s="133"/>
      <c r="T742" s="133"/>
      <c r="U742" s="133" t="n">
        <v>3.06</v>
      </c>
      <c r="V742" s="133"/>
      <c r="W742" s="133"/>
      <c r="X742" s="27"/>
      <c r="Y742" s="27"/>
      <c r="Z742" s="27"/>
    </row>
    <row r="743" customFormat="false" ht="15.2" hidden="false" customHeight="true" outlineLevel="0" collapsed="false">
      <c r="A743" s="27"/>
      <c r="B743" s="43" t="s">
        <v>1237</v>
      </c>
      <c r="C743" s="43"/>
      <c r="D743" s="43"/>
      <c r="E743" s="43"/>
      <c r="F743" s="43"/>
      <c r="G743" s="43"/>
      <c r="H743" s="43"/>
      <c r="I743" s="132" t="n">
        <v>1</v>
      </c>
      <c r="J743" s="132"/>
      <c r="K743" s="132"/>
      <c r="L743" s="133" t="n">
        <v>4.15</v>
      </c>
      <c r="M743" s="133"/>
      <c r="N743" s="133"/>
      <c r="O743" s="133"/>
      <c r="P743" s="133"/>
      <c r="Q743" s="133"/>
      <c r="R743" s="133"/>
      <c r="S743" s="133"/>
      <c r="T743" s="133"/>
      <c r="U743" s="134" t="n">
        <v>4.15</v>
      </c>
      <c r="V743" s="134"/>
      <c r="W743" s="134"/>
      <c r="X743" s="27"/>
      <c r="Y743" s="27"/>
      <c r="Z743" s="27"/>
    </row>
    <row r="744" customFormat="false" ht="15.2" hidden="false" customHeight="true" outlineLevel="0" collapsed="false">
      <c r="A744" s="27"/>
      <c r="B744" s="135"/>
      <c r="C744" s="135"/>
      <c r="D744" s="135"/>
      <c r="E744" s="135"/>
      <c r="F744" s="136"/>
      <c r="G744" s="136"/>
      <c r="H744" s="136"/>
      <c r="I744" s="136"/>
      <c r="J744" s="136"/>
      <c r="K744" s="136"/>
      <c r="L744" s="137"/>
      <c r="M744" s="137"/>
      <c r="N744" s="137"/>
      <c r="O744" s="137"/>
      <c r="P744" s="137"/>
      <c r="Q744" s="137"/>
      <c r="R744" s="137"/>
      <c r="S744" s="137"/>
      <c r="T744" s="137"/>
      <c r="U744" s="138" t="n">
        <v>39.67</v>
      </c>
      <c r="V744" s="138"/>
      <c r="W744" s="138"/>
      <c r="X744" s="137" t="n">
        <v>39.67</v>
      </c>
      <c r="Y744" s="27"/>
      <c r="Z744" s="27"/>
    </row>
    <row r="745" customFormat="false" ht="15.4" hidden="false" customHeight="true" outlineLevel="0" collapsed="false">
      <c r="A745" s="27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123" t="s">
        <v>1096</v>
      </c>
      <c r="R745" s="123"/>
      <c r="S745" s="123"/>
      <c r="T745" s="123"/>
      <c r="U745" s="123"/>
      <c r="V745" s="123"/>
      <c r="W745" s="123"/>
      <c r="X745" s="124" t="n">
        <v>39.67</v>
      </c>
      <c r="Y745" s="27"/>
      <c r="Z745" s="27"/>
    </row>
    <row r="746" customFormat="false" ht="15.4" hidden="false" customHeight="true" outlineLevel="0" collapsed="false">
      <c r="A746" s="119" t="s">
        <v>292</v>
      </c>
      <c r="B746" s="119"/>
      <c r="C746" s="120" t="s">
        <v>1084</v>
      </c>
      <c r="D746" s="121" t="s">
        <v>294</v>
      </c>
      <c r="E746" s="121"/>
      <c r="F746" s="121"/>
      <c r="G746" s="121"/>
      <c r="H746" s="121"/>
      <c r="I746" s="121"/>
      <c r="J746" s="121"/>
      <c r="K746" s="121"/>
      <c r="L746" s="121"/>
      <c r="M746" s="121"/>
      <c r="N746" s="121"/>
      <c r="O746" s="121"/>
      <c r="P746" s="121"/>
      <c r="Q746" s="121"/>
      <c r="R746" s="121"/>
      <c r="S746" s="121"/>
      <c r="T746" s="121"/>
      <c r="U746" s="121"/>
      <c r="V746" s="121"/>
      <c r="W746" s="121"/>
      <c r="X746" s="122"/>
      <c r="Y746" s="27"/>
      <c r="Z746" s="35"/>
    </row>
    <row r="747" customFormat="false" ht="15.4" hidden="false" customHeight="true" outlineLevel="0" collapsed="false">
      <c r="A747" s="27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123" t="s">
        <v>1085</v>
      </c>
      <c r="R747" s="123"/>
      <c r="S747" s="123"/>
      <c r="T747" s="123"/>
      <c r="U747" s="123"/>
      <c r="V747" s="123"/>
      <c r="W747" s="123"/>
      <c r="X747" s="124" t="n">
        <v>1</v>
      </c>
      <c r="Y747" s="27"/>
      <c r="Z747" s="27"/>
    </row>
    <row r="748" customFormat="false" ht="15.4" hidden="false" customHeight="true" outlineLevel="0" collapsed="false">
      <c r="A748" s="119" t="s">
        <v>295</v>
      </c>
      <c r="B748" s="119"/>
      <c r="C748" s="125" t="s">
        <v>91</v>
      </c>
      <c r="D748" s="126" t="s">
        <v>297</v>
      </c>
      <c r="E748" s="126"/>
      <c r="F748" s="126"/>
      <c r="G748" s="126"/>
      <c r="H748" s="126"/>
      <c r="I748" s="126"/>
      <c r="J748" s="126"/>
      <c r="K748" s="126"/>
      <c r="L748" s="126"/>
      <c r="M748" s="126"/>
      <c r="N748" s="126"/>
      <c r="O748" s="126"/>
      <c r="P748" s="126"/>
      <c r="Q748" s="126"/>
      <c r="R748" s="126"/>
      <c r="S748" s="126"/>
      <c r="T748" s="126"/>
      <c r="U748" s="126"/>
      <c r="V748" s="126"/>
      <c r="W748" s="126"/>
      <c r="X748" s="27"/>
      <c r="Y748" s="27"/>
      <c r="Z748" s="27"/>
    </row>
    <row r="749" customFormat="false" ht="15.2" hidden="false" customHeight="true" outlineLevel="0" collapsed="false">
      <c r="A749" s="27"/>
      <c r="B749" s="127" t="s">
        <v>1300</v>
      </c>
      <c r="C749" s="127"/>
      <c r="D749" s="127"/>
      <c r="E749" s="127"/>
      <c r="F749" s="128" t="s">
        <v>1086</v>
      </c>
      <c r="G749" s="128"/>
      <c r="H749" s="128"/>
      <c r="I749" s="128"/>
      <c r="J749" s="128"/>
      <c r="K749" s="128"/>
      <c r="L749" s="128" t="s">
        <v>1106</v>
      </c>
      <c r="M749" s="128"/>
      <c r="N749" s="128"/>
      <c r="O749" s="128" t="s">
        <v>1301</v>
      </c>
      <c r="P749" s="128"/>
      <c r="Q749" s="128"/>
      <c r="R749" s="128" t="s">
        <v>1302</v>
      </c>
      <c r="S749" s="128"/>
      <c r="T749" s="128"/>
      <c r="U749" s="128" t="s">
        <v>1088</v>
      </c>
      <c r="V749" s="128"/>
      <c r="W749" s="128"/>
      <c r="X749" s="128" t="s">
        <v>1089</v>
      </c>
      <c r="Y749" s="27"/>
      <c r="Z749" s="27"/>
    </row>
    <row r="750" customFormat="false" ht="15.2" hidden="false" customHeight="true" outlineLevel="0" collapsed="false">
      <c r="A750" s="27"/>
      <c r="B750" s="129" t="s">
        <v>1303</v>
      </c>
      <c r="C750" s="129"/>
      <c r="D750" s="129"/>
      <c r="E750" s="129"/>
      <c r="F750" s="129"/>
      <c r="G750" s="129"/>
      <c r="H750" s="129"/>
      <c r="I750" s="130"/>
      <c r="J750" s="130"/>
      <c r="K750" s="130"/>
      <c r="L750" s="131" t="n">
        <v>217.79</v>
      </c>
      <c r="M750" s="131"/>
      <c r="N750" s="131"/>
      <c r="O750" s="131" t="n">
        <v>0.02</v>
      </c>
      <c r="P750" s="131"/>
      <c r="Q750" s="131"/>
      <c r="R750" s="131" t="n">
        <v>1.5</v>
      </c>
      <c r="S750" s="131"/>
      <c r="T750" s="131"/>
      <c r="U750" s="131" t="n">
        <v>6.53</v>
      </c>
      <c r="V750" s="131"/>
      <c r="W750" s="131"/>
      <c r="X750" s="29"/>
      <c r="Y750" s="27"/>
      <c r="Z750" s="27"/>
    </row>
    <row r="751" customFormat="false" ht="15.2" hidden="false" customHeight="true" outlineLevel="0" collapsed="false">
      <c r="A751" s="27"/>
      <c r="B751" s="43" t="s">
        <v>1304</v>
      </c>
      <c r="C751" s="43"/>
      <c r="D751" s="43"/>
      <c r="E751" s="43"/>
      <c r="F751" s="43"/>
      <c r="G751" s="43"/>
      <c r="H751" s="43"/>
      <c r="I751" s="132"/>
      <c r="J751" s="132"/>
      <c r="K751" s="132"/>
      <c r="L751" s="133" t="n">
        <v>7.34</v>
      </c>
      <c r="M751" s="133"/>
      <c r="N751" s="133"/>
      <c r="O751" s="133" t="n">
        <v>0.02</v>
      </c>
      <c r="P751" s="133"/>
      <c r="Q751" s="133"/>
      <c r="R751" s="133" t="n">
        <v>1.5</v>
      </c>
      <c r="S751" s="133"/>
      <c r="T751" s="133"/>
      <c r="U751" s="133" t="n">
        <v>0.22</v>
      </c>
      <c r="V751" s="133"/>
      <c r="W751" s="133"/>
      <c r="X751" s="27"/>
      <c r="Y751" s="27"/>
      <c r="Z751" s="27"/>
    </row>
    <row r="752" customFormat="false" ht="15.2" hidden="false" customHeight="true" outlineLevel="0" collapsed="false">
      <c r="A752" s="27"/>
      <c r="B752" s="43" t="s">
        <v>1305</v>
      </c>
      <c r="C752" s="43"/>
      <c r="D752" s="43"/>
      <c r="E752" s="43"/>
      <c r="F752" s="43"/>
      <c r="G752" s="43"/>
      <c r="H752" s="43"/>
      <c r="I752" s="132"/>
      <c r="J752" s="132"/>
      <c r="K752" s="132"/>
      <c r="L752" s="133" t="n">
        <v>6.46</v>
      </c>
      <c r="M752" s="133"/>
      <c r="N752" s="133"/>
      <c r="O752" s="133" t="n">
        <v>0.15</v>
      </c>
      <c r="P752" s="133"/>
      <c r="Q752" s="133"/>
      <c r="R752" s="133"/>
      <c r="S752" s="133"/>
      <c r="T752" s="133"/>
      <c r="U752" s="133" t="n">
        <v>0.97</v>
      </c>
      <c r="V752" s="133"/>
      <c r="W752" s="133"/>
      <c r="X752" s="27"/>
      <c r="Y752" s="27"/>
      <c r="Z752" s="27"/>
    </row>
    <row r="753" customFormat="false" ht="15.2" hidden="false" customHeight="true" outlineLevel="0" collapsed="false">
      <c r="A753" s="27"/>
      <c r="B753" s="43" t="s">
        <v>1306</v>
      </c>
      <c r="C753" s="43"/>
      <c r="D753" s="43"/>
      <c r="E753" s="43"/>
      <c r="F753" s="43"/>
      <c r="G753" s="43"/>
      <c r="H753" s="43"/>
      <c r="I753" s="132"/>
      <c r="J753" s="132"/>
      <c r="K753" s="132"/>
      <c r="L753" s="133" t="n">
        <v>228.04</v>
      </c>
      <c r="M753" s="133"/>
      <c r="N753" s="133"/>
      <c r="O753" s="133" t="n">
        <v>0.05</v>
      </c>
      <c r="P753" s="133"/>
      <c r="Q753" s="133"/>
      <c r="R753" s="133" t="n">
        <v>1.5</v>
      </c>
      <c r="S753" s="133"/>
      <c r="T753" s="133"/>
      <c r="U753" s="133" t="n">
        <v>17.1</v>
      </c>
      <c r="V753" s="133"/>
      <c r="W753" s="133"/>
      <c r="X753" s="27"/>
      <c r="Y753" s="27"/>
      <c r="Z753" s="27"/>
    </row>
    <row r="754" customFormat="false" ht="15.2" hidden="false" customHeight="true" outlineLevel="0" collapsed="false">
      <c r="A754" s="27"/>
      <c r="B754" s="43" t="s">
        <v>1307</v>
      </c>
      <c r="C754" s="43"/>
      <c r="D754" s="43"/>
      <c r="E754" s="43"/>
      <c r="F754" s="43"/>
      <c r="G754" s="43"/>
      <c r="H754" s="43"/>
      <c r="I754" s="132"/>
      <c r="J754" s="132"/>
      <c r="K754" s="132"/>
      <c r="L754" s="133" t="n">
        <v>15</v>
      </c>
      <c r="M754" s="133"/>
      <c r="N754" s="133"/>
      <c r="O754" s="133" t="n">
        <v>0.15</v>
      </c>
      <c r="P754" s="133"/>
      <c r="Q754" s="133"/>
      <c r="R754" s="133" t="n">
        <v>1.5</v>
      </c>
      <c r="S754" s="133"/>
      <c r="T754" s="133"/>
      <c r="U754" s="133" t="n">
        <v>3.38</v>
      </c>
      <c r="V754" s="133"/>
      <c r="W754" s="133"/>
      <c r="X754" s="27"/>
      <c r="Y754" s="27"/>
      <c r="Z754" s="27"/>
    </row>
    <row r="755" customFormat="false" ht="39.75" hidden="false" customHeight="true" outlineLevel="0" collapsed="false">
      <c r="A755" s="27"/>
      <c r="B755" s="43" t="s">
        <v>1308</v>
      </c>
      <c r="C755" s="43"/>
      <c r="D755" s="43"/>
      <c r="E755" s="43"/>
      <c r="F755" s="43"/>
      <c r="G755" s="43"/>
      <c r="H755" s="43"/>
      <c r="I755" s="132" t="n">
        <v>0.85</v>
      </c>
      <c r="J755" s="132"/>
      <c r="K755" s="132"/>
      <c r="L755" s="133" t="n">
        <v>15</v>
      </c>
      <c r="M755" s="133"/>
      <c r="N755" s="133"/>
      <c r="O755" s="133" t="n">
        <v>0.95</v>
      </c>
      <c r="P755" s="133"/>
      <c r="Q755" s="133"/>
      <c r="R755" s="133" t="n">
        <v>1.2</v>
      </c>
      <c r="S755" s="133"/>
      <c r="T755" s="133"/>
      <c r="U755" s="133" t="n">
        <v>14.54</v>
      </c>
      <c r="V755" s="133"/>
      <c r="W755" s="133"/>
      <c r="X755" s="27"/>
      <c r="Y755" s="27"/>
      <c r="Z755" s="27"/>
    </row>
    <row r="756" customFormat="false" ht="30.6" hidden="false" customHeight="true" outlineLevel="0" collapsed="false">
      <c r="A756" s="27"/>
      <c r="B756" s="43" t="s">
        <v>1309</v>
      </c>
      <c r="C756" s="43"/>
      <c r="D756" s="43"/>
      <c r="E756" s="43"/>
      <c r="F756" s="43"/>
      <c r="G756" s="43"/>
      <c r="H756" s="43"/>
      <c r="I756" s="132"/>
      <c r="J756" s="132"/>
      <c r="K756" s="132"/>
      <c r="L756" s="133" t="n">
        <v>152.41</v>
      </c>
      <c r="M756" s="133"/>
      <c r="N756" s="133"/>
      <c r="O756" s="133" t="n">
        <v>0.2</v>
      </c>
      <c r="P756" s="133"/>
      <c r="Q756" s="133"/>
      <c r="R756" s="133"/>
      <c r="S756" s="133"/>
      <c r="T756" s="133"/>
      <c r="U756" s="134" t="n">
        <v>30.48</v>
      </c>
      <c r="V756" s="134"/>
      <c r="W756" s="134"/>
      <c r="X756" s="27"/>
      <c r="Y756" s="27"/>
      <c r="Z756" s="27"/>
    </row>
    <row r="757" customFormat="false" ht="15.2" hidden="false" customHeight="true" outlineLevel="0" collapsed="false">
      <c r="A757" s="27"/>
      <c r="B757" s="140"/>
      <c r="C757" s="140"/>
      <c r="D757" s="140"/>
      <c r="E757" s="140"/>
      <c r="F757" s="141"/>
      <c r="G757" s="141"/>
      <c r="H757" s="141"/>
      <c r="I757" s="141"/>
      <c r="J757" s="141"/>
      <c r="K757" s="141"/>
      <c r="L757" s="142"/>
      <c r="M757" s="142"/>
      <c r="N757" s="142"/>
      <c r="O757" s="142"/>
      <c r="P757" s="142"/>
      <c r="Q757" s="142"/>
      <c r="R757" s="142"/>
      <c r="S757" s="142"/>
      <c r="T757" s="142"/>
      <c r="U757" s="143" t="n">
        <v>73.22</v>
      </c>
      <c r="V757" s="143"/>
      <c r="W757" s="143"/>
      <c r="X757" s="144" t="n">
        <v>73.22</v>
      </c>
      <c r="Y757" s="27"/>
      <c r="Z757" s="27"/>
    </row>
    <row r="758" customFormat="false" ht="15.2" hidden="false" customHeight="true" outlineLevel="0" collapsed="false">
      <c r="A758" s="27"/>
      <c r="B758" s="127" t="s">
        <v>1310</v>
      </c>
      <c r="C758" s="127"/>
      <c r="D758" s="127"/>
      <c r="E758" s="127"/>
      <c r="F758" s="128" t="s">
        <v>1086</v>
      </c>
      <c r="G758" s="128"/>
      <c r="H758" s="128"/>
      <c r="I758" s="128"/>
      <c r="J758" s="128"/>
      <c r="K758" s="128"/>
      <c r="L758" s="128" t="s">
        <v>1106</v>
      </c>
      <c r="M758" s="128"/>
      <c r="N758" s="128"/>
      <c r="O758" s="128" t="s">
        <v>1301</v>
      </c>
      <c r="P758" s="128"/>
      <c r="Q758" s="128"/>
      <c r="R758" s="128" t="s">
        <v>1302</v>
      </c>
      <c r="S758" s="128"/>
      <c r="T758" s="128"/>
      <c r="U758" s="128" t="s">
        <v>1088</v>
      </c>
      <c r="V758" s="128"/>
      <c r="W758" s="128"/>
      <c r="X758" s="128" t="s">
        <v>1089</v>
      </c>
      <c r="Y758" s="27"/>
      <c r="Z758" s="27"/>
    </row>
    <row r="759" customFormat="false" ht="15.2" hidden="false" customHeight="true" outlineLevel="0" collapsed="false">
      <c r="A759" s="27"/>
      <c r="B759" s="129" t="s">
        <v>1311</v>
      </c>
      <c r="C759" s="129"/>
      <c r="D759" s="129"/>
      <c r="E759" s="129"/>
      <c r="F759" s="129"/>
      <c r="G759" s="129"/>
      <c r="H759" s="129"/>
      <c r="I759" s="130"/>
      <c r="J759" s="130"/>
      <c r="K759" s="130"/>
      <c r="L759" s="131" t="n">
        <v>129.38</v>
      </c>
      <c r="M759" s="131"/>
      <c r="N759" s="131"/>
      <c r="O759" s="131" t="n">
        <v>0.03</v>
      </c>
      <c r="P759" s="131"/>
      <c r="Q759" s="131"/>
      <c r="R759" s="131" t="n">
        <v>1.5</v>
      </c>
      <c r="S759" s="131"/>
      <c r="T759" s="131"/>
      <c r="U759" s="139" t="n">
        <v>5.82</v>
      </c>
      <c r="V759" s="139"/>
      <c r="W759" s="139"/>
      <c r="X759" s="29"/>
      <c r="Y759" s="27"/>
      <c r="Z759" s="27"/>
    </row>
    <row r="760" customFormat="false" ht="15.2" hidden="false" customHeight="true" outlineLevel="0" collapsed="false">
      <c r="A760" s="27"/>
      <c r="B760" s="140"/>
      <c r="C760" s="140"/>
      <c r="D760" s="140"/>
      <c r="E760" s="140"/>
      <c r="F760" s="141"/>
      <c r="G760" s="141"/>
      <c r="H760" s="141"/>
      <c r="I760" s="141"/>
      <c r="J760" s="141"/>
      <c r="K760" s="141"/>
      <c r="L760" s="142"/>
      <c r="M760" s="142"/>
      <c r="N760" s="142"/>
      <c r="O760" s="142"/>
      <c r="P760" s="142"/>
      <c r="Q760" s="142"/>
      <c r="R760" s="142"/>
      <c r="S760" s="142"/>
      <c r="T760" s="142"/>
      <c r="U760" s="138" t="n">
        <v>5.82</v>
      </c>
      <c r="V760" s="138"/>
      <c r="W760" s="138"/>
      <c r="X760" s="144" t="n">
        <v>5.82</v>
      </c>
      <c r="Y760" s="27"/>
      <c r="Z760" s="27"/>
    </row>
    <row r="761" customFormat="false" ht="15.2" hidden="false" customHeight="true" outlineLevel="0" collapsed="false">
      <c r="A761" s="27"/>
      <c r="B761" s="135"/>
      <c r="C761" s="135"/>
      <c r="D761" s="135"/>
      <c r="E761" s="135"/>
      <c r="F761" s="136"/>
      <c r="G761" s="136"/>
      <c r="H761" s="136"/>
      <c r="I761" s="136"/>
      <c r="J761" s="136"/>
      <c r="K761" s="136"/>
      <c r="L761" s="137"/>
      <c r="M761" s="137"/>
      <c r="N761" s="137"/>
      <c r="O761" s="137"/>
      <c r="P761" s="137"/>
      <c r="Q761" s="137"/>
      <c r="R761" s="137"/>
      <c r="S761" s="137"/>
      <c r="T761" s="137"/>
      <c r="U761" s="138" t="n">
        <v>79.04</v>
      </c>
      <c r="V761" s="138"/>
      <c r="W761" s="138"/>
      <c r="X761" s="137" t="n">
        <v>79.04</v>
      </c>
      <c r="Y761" s="27"/>
      <c r="Z761" s="27"/>
    </row>
    <row r="762" customFormat="false" ht="15.4" hidden="false" customHeight="true" outlineLevel="0" collapsed="false">
      <c r="A762" s="27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123" t="s">
        <v>1152</v>
      </c>
      <c r="R762" s="123"/>
      <c r="S762" s="123"/>
      <c r="T762" s="123"/>
      <c r="U762" s="123"/>
      <c r="V762" s="123"/>
      <c r="W762" s="123"/>
      <c r="X762" s="124" t="n">
        <v>79.04</v>
      </c>
      <c r="Y762" s="27"/>
      <c r="Z762" s="27"/>
    </row>
    <row r="763" customFormat="false" ht="15.4" hidden="false" customHeight="true" outlineLevel="0" collapsed="false">
      <c r="A763" s="119" t="s">
        <v>298</v>
      </c>
      <c r="B763" s="119"/>
      <c r="C763" s="125" t="s">
        <v>1084</v>
      </c>
      <c r="D763" s="126" t="s">
        <v>300</v>
      </c>
      <c r="E763" s="126"/>
      <c r="F763" s="126"/>
      <c r="G763" s="126"/>
      <c r="H763" s="126"/>
      <c r="I763" s="126"/>
      <c r="J763" s="126"/>
      <c r="K763" s="126"/>
      <c r="L763" s="126"/>
      <c r="M763" s="126"/>
      <c r="N763" s="126"/>
      <c r="O763" s="126"/>
      <c r="P763" s="126"/>
      <c r="Q763" s="126"/>
      <c r="R763" s="126"/>
      <c r="S763" s="126"/>
      <c r="T763" s="126"/>
      <c r="U763" s="126"/>
      <c r="V763" s="126"/>
      <c r="W763" s="126"/>
      <c r="X763" s="27"/>
      <c r="Y763" s="27"/>
      <c r="Z763" s="27"/>
    </row>
    <row r="764" customFormat="false" ht="15.2" hidden="false" customHeight="true" outlineLevel="0" collapsed="false">
      <c r="A764" s="27"/>
      <c r="B764" s="127"/>
      <c r="C764" s="127"/>
      <c r="D764" s="127"/>
      <c r="E764" s="127"/>
      <c r="F764" s="128" t="s">
        <v>1312</v>
      </c>
      <c r="G764" s="128"/>
      <c r="H764" s="128"/>
      <c r="I764" s="128"/>
      <c r="J764" s="128"/>
      <c r="K764" s="128"/>
      <c r="L764" s="128" t="s">
        <v>1313</v>
      </c>
      <c r="M764" s="128"/>
      <c r="N764" s="128"/>
      <c r="O764" s="128" t="s">
        <v>1087</v>
      </c>
      <c r="P764" s="128"/>
      <c r="Q764" s="128"/>
      <c r="R764" s="128" t="s">
        <v>1087</v>
      </c>
      <c r="S764" s="128"/>
      <c r="T764" s="128"/>
      <c r="U764" s="128" t="s">
        <v>1088</v>
      </c>
      <c r="V764" s="128"/>
      <c r="W764" s="128"/>
      <c r="X764" s="128" t="s">
        <v>1089</v>
      </c>
      <c r="Y764" s="27"/>
      <c r="Z764" s="27"/>
    </row>
    <row r="765" customFormat="false" ht="21.4" hidden="false" customHeight="true" outlineLevel="0" collapsed="false">
      <c r="A765" s="27"/>
      <c r="B765" s="129" t="s">
        <v>1314</v>
      </c>
      <c r="C765" s="129"/>
      <c r="D765" s="129"/>
      <c r="E765" s="129"/>
      <c r="F765" s="129"/>
      <c r="G765" s="129"/>
      <c r="H765" s="129"/>
      <c r="I765" s="130" t="n">
        <v>80</v>
      </c>
      <c r="J765" s="130"/>
      <c r="K765" s="130"/>
      <c r="L765" s="131" t="n">
        <v>5</v>
      </c>
      <c r="M765" s="131"/>
      <c r="N765" s="131"/>
      <c r="O765" s="131"/>
      <c r="P765" s="131"/>
      <c r="Q765" s="131"/>
      <c r="R765" s="131"/>
      <c r="S765" s="131"/>
      <c r="T765" s="131"/>
      <c r="U765" s="139" t="n">
        <v>16</v>
      </c>
      <c r="V765" s="139"/>
      <c r="W765" s="139"/>
      <c r="X765" s="29"/>
      <c r="Y765" s="27"/>
      <c r="Z765" s="27"/>
    </row>
    <row r="766" customFormat="false" ht="15.2" hidden="false" customHeight="true" outlineLevel="0" collapsed="false">
      <c r="A766" s="27"/>
      <c r="B766" s="135"/>
      <c r="C766" s="135"/>
      <c r="D766" s="135"/>
      <c r="E766" s="135"/>
      <c r="F766" s="136"/>
      <c r="G766" s="136"/>
      <c r="H766" s="136"/>
      <c r="I766" s="136"/>
      <c r="J766" s="136"/>
      <c r="K766" s="136"/>
      <c r="L766" s="137"/>
      <c r="M766" s="137"/>
      <c r="N766" s="137"/>
      <c r="O766" s="137"/>
      <c r="P766" s="137"/>
      <c r="Q766" s="137"/>
      <c r="R766" s="137"/>
      <c r="S766" s="137"/>
      <c r="T766" s="137"/>
      <c r="U766" s="138" t="n">
        <v>16</v>
      </c>
      <c r="V766" s="138"/>
      <c r="W766" s="138"/>
      <c r="X766" s="137" t="n">
        <v>16</v>
      </c>
      <c r="Y766" s="27"/>
      <c r="Z766" s="27"/>
    </row>
    <row r="767" customFormat="false" ht="15.4" hidden="false" customHeight="true" outlineLevel="0" collapsed="false">
      <c r="A767" s="27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123" t="s">
        <v>1085</v>
      </c>
      <c r="R767" s="123"/>
      <c r="S767" s="123"/>
      <c r="T767" s="123"/>
      <c r="U767" s="123"/>
      <c r="V767" s="123"/>
      <c r="W767" s="123"/>
      <c r="X767" s="124" t="n">
        <v>16</v>
      </c>
      <c r="Y767" s="27"/>
      <c r="Z767" s="27"/>
    </row>
    <row r="768" customFormat="false" ht="15.4" hidden="false" customHeight="true" outlineLevel="0" collapsed="false">
      <c r="A768" s="119" t="s">
        <v>301</v>
      </c>
      <c r="B768" s="119"/>
      <c r="C768" s="125" t="s">
        <v>58</v>
      </c>
      <c r="D768" s="126" t="s">
        <v>303</v>
      </c>
      <c r="E768" s="126"/>
      <c r="F768" s="126"/>
      <c r="G768" s="126"/>
      <c r="H768" s="126"/>
      <c r="I768" s="126"/>
      <c r="J768" s="126"/>
      <c r="K768" s="126"/>
      <c r="L768" s="126"/>
      <c r="M768" s="126"/>
      <c r="N768" s="126"/>
      <c r="O768" s="126"/>
      <c r="P768" s="126"/>
      <c r="Q768" s="126"/>
      <c r="R768" s="126"/>
      <c r="S768" s="126"/>
      <c r="T768" s="126"/>
      <c r="U768" s="126"/>
      <c r="V768" s="126"/>
      <c r="W768" s="126"/>
      <c r="X768" s="27"/>
      <c r="Y768" s="27"/>
      <c r="Z768" s="27"/>
    </row>
    <row r="769" customFormat="false" ht="15.2" hidden="false" customHeight="true" outlineLevel="0" collapsed="false">
      <c r="A769" s="27"/>
      <c r="B769" s="127"/>
      <c r="C769" s="127"/>
      <c r="D769" s="127"/>
      <c r="E769" s="127"/>
      <c r="F769" s="128" t="s">
        <v>1315</v>
      </c>
      <c r="G769" s="128"/>
      <c r="H769" s="128"/>
      <c r="I769" s="128"/>
      <c r="J769" s="128"/>
      <c r="K769" s="128"/>
      <c r="L769" s="128" t="s">
        <v>1316</v>
      </c>
      <c r="M769" s="128"/>
      <c r="N769" s="128"/>
      <c r="O769" s="128" t="s">
        <v>1087</v>
      </c>
      <c r="P769" s="128"/>
      <c r="Q769" s="128"/>
      <c r="R769" s="128" t="s">
        <v>1087</v>
      </c>
      <c r="S769" s="128"/>
      <c r="T769" s="128"/>
      <c r="U769" s="128" t="s">
        <v>1088</v>
      </c>
      <c r="V769" s="128"/>
      <c r="W769" s="128"/>
      <c r="X769" s="128" t="s">
        <v>1089</v>
      </c>
      <c r="Y769" s="27"/>
      <c r="Z769" s="27"/>
    </row>
    <row r="770" customFormat="false" ht="21.4" hidden="false" customHeight="true" outlineLevel="0" collapsed="false">
      <c r="A770" s="27"/>
      <c r="B770" s="129" t="s">
        <v>1317</v>
      </c>
      <c r="C770" s="129"/>
      <c r="D770" s="129"/>
      <c r="E770" s="129"/>
      <c r="F770" s="129"/>
      <c r="G770" s="129"/>
      <c r="H770" s="129"/>
      <c r="I770" s="130" t="n">
        <v>79.04</v>
      </c>
      <c r="J770" s="130"/>
      <c r="K770" s="130"/>
      <c r="L770" s="131" t="n">
        <v>1.5</v>
      </c>
      <c r="M770" s="131"/>
      <c r="N770" s="131"/>
      <c r="O770" s="131"/>
      <c r="P770" s="131"/>
      <c r="Q770" s="131"/>
      <c r="R770" s="131"/>
      <c r="S770" s="131"/>
      <c r="T770" s="131"/>
      <c r="U770" s="139" t="n">
        <v>118.56</v>
      </c>
      <c r="V770" s="139"/>
      <c r="W770" s="139"/>
      <c r="X770" s="29"/>
      <c r="Y770" s="27"/>
      <c r="Z770" s="27"/>
    </row>
    <row r="771" customFormat="false" ht="15.2" hidden="false" customHeight="true" outlineLevel="0" collapsed="false">
      <c r="A771" s="27"/>
      <c r="B771" s="135"/>
      <c r="C771" s="135"/>
      <c r="D771" s="135"/>
      <c r="E771" s="135"/>
      <c r="F771" s="136"/>
      <c r="G771" s="136"/>
      <c r="H771" s="136"/>
      <c r="I771" s="136"/>
      <c r="J771" s="136"/>
      <c r="K771" s="136"/>
      <c r="L771" s="137"/>
      <c r="M771" s="137"/>
      <c r="N771" s="137"/>
      <c r="O771" s="137"/>
      <c r="P771" s="137"/>
      <c r="Q771" s="137"/>
      <c r="R771" s="137"/>
      <c r="S771" s="137"/>
      <c r="T771" s="137"/>
      <c r="U771" s="138" t="n">
        <v>118.56</v>
      </c>
      <c r="V771" s="138"/>
      <c r="W771" s="138"/>
      <c r="X771" s="137" t="n">
        <v>118.56</v>
      </c>
      <c r="Y771" s="27"/>
      <c r="Z771" s="27"/>
    </row>
    <row r="772" customFormat="false" ht="15.4" hidden="false" customHeight="true" outlineLevel="0" collapsed="false">
      <c r="A772" s="27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123" t="s">
        <v>1104</v>
      </c>
      <c r="R772" s="123"/>
      <c r="S772" s="123"/>
      <c r="T772" s="123"/>
      <c r="U772" s="123"/>
      <c r="V772" s="123"/>
      <c r="W772" s="123"/>
      <c r="X772" s="124" t="n">
        <v>118.56</v>
      </c>
      <c r="Y772" s="27"/>
      <c r="Z772" s="27"/>
    </row>
    <row r="773" customFormat="false" ht="15.4" hidden="false" customHeight="true" outlineLevel="0" collapsed="false">
      <c r="A773" s="119" t="s">
        <v>304</v>
      </c>
      <c r="B773" s="119"/>
      <c r="C773" s="125" t="s">
        <v>49</v>
      </c>
      <c r="D773" s="126" t="s">
        <v>305</v>
      </c>
      <c r="E773" s="126"/>
      <c r="F773" s="126"/>
      <c r="G773" s="126"/>
      <c r="H773" s="126"/>
      <c r="I773" s="126"/>
      <c r="J773" s="126"/>
      <c r="K773" s="126"/>
      <c r="L773" s="126"/>
      <c r="M773" s="126"/>
      <c r="N773" s="126"/>
      <c r="O773" s="126"/>
      <c r="P773" s="126"/>
      <c r="Q773" s="126"/>
      <c r="R773" s="126"/>
      <c r="S773" s="126"/>
      <c r="T773" s="126"/>
      <c r="U773" s="126"/>
      <c r="V773" s="126"/>
      <c r="W773" s="126"/>
      <c r="X773" s="27"/>
      <c r="Y773" s="27"/>
      <c r="Z773" s="27"/>
    </row>
    <row r="774" customFormat="false" ht="15.2" hidden="false" customHeight="true" outlineLevel="0" collapsed="false">
      <c r="A774" s="27"/>
      <c r="B774" s="127" t="s">
        <v>1129</v>
      </c>
      <c r="C774" s="127"/>
      <c r="D774" s="127"/>
      <c r="E774" s="127"/>
      <c r="F774" s="128" t="s">
        <v>1087</v>
      </c>
      <c r="G774" s="128"/>
      <c r="H774" s="128"/>
      <c r="I774" s="128"/>
      <c r="J774" s="128"/>
      <c r="K774" s="128"/>
      <c r="L774" s="128" t="s">
        <v>1106</v>
      </c>
      <c r="M774" s="128"/>
      <c r="N774" s="128"/>
      <c r="O774" s="128" t="s">
        <v>1087</v>
      </c>
      <c r="P774" s="128"/>
      <c r="Q774" s="128"/>
      <c r="R774" s="128" t="s">
        <v>1087</v>
      </c>
      <c r="S774" s="128"/>
      <c r="T774" s="128"/>
      <c r="U774" s="128" t="s">
        <v>1088</v>
      </c>
      <c r="V774" s="128"/>
      <c r="W774" s="128"/>
      <c r="X774" s="128" t="s">
        <v>1089</v>
      </c>
      <c r="Y774" s="27"/>
      <c r="Z774" s="27"/>
    </row>
    <row r="775" customFormat="false" ht="21.4" hidden="false" customHeight="true" outlineLevel="0" collapsed="false">
      <c r="A775" s="27"/>
      <c r="B775" s="129" t="s">
        <v>1163</v>
      </c>
      <c r="C775" s="129"/>
      <c r="D775" s="129"/>
      <c r="E775" s="129"/>
      <c r="F775" s="129"/>
      <c r="G775" s="129"/>
      <c r="H775" s="129"/>
      <c r="I775" s="130"/>
      <c r="J775" s="130"/>
      <c r="K775" s="130"/>
      <c r="L775" s="131" t="n">
        <v>23.34</v>
      </c>
      <c r="M775" s="131"/>
      <c r="N775" s="131"/>
      <c r="O775" s="131"/>
      <c r="P775" s="131"/>
      <c r="Q775" s="131"/>
      <c r="R775" s="131"/>
      <c r="S775" s="131"/>
      <c r="T775" s="131"/>
      <c r="U775" s="139" t="n">
        <v>23.34</v>
      </c>
      <c r="V775" s="139"/>
      <c r="W775" s="139"/>
      <c r="X775" s="29"/>
      <c r="Y775" s="27"/>
      <c r="Z775" s="27"/>
    </row>
    <row r="776" customFormat="false" ht="15.2" hidden="false" customHeight="true" outlineLevel="0" collapsed="false">
      <c r="A776" s="27"/>
      <c r="B776" s="140"/>
      <c r="C776" s="140"/>
      <c r="D776" s="140"/>
      <c r="E776" s="140"/>
      <c r="F776" s="141"/>
      <c r="G776" s="141"/>
      <c r="H776" s="141"/>
      <c r="I776" s="141"/>
      <c r="J776" s="141"/>
      <c r="K776" s="141"/>
      <c r="L776" s="142"/>
      <c r="M776" s="142"/>
      <c r="N776" s="142"/>
      <c r="O776" s="142"/>
      <c r="P776" s="142"/>
      <c r="Q776" s="142"/>
      <c r="R776" s="142"/>
      <c r="S776" s="142"/>
      <c r="T776" s="142"/>
      <c r="U776" s="143" t="n">
        <v>23.34</v>
      </c>
      <c r="V776" s="143"/>
      <c r="W776" s="143"/>
      <c r="X776" s="144" t="n">
        <v>23.34</v>
      </c>
      <c r="Y776" s="27"/>
      <c r="Z776" s="27"/>
    </row>
    <row r="777" customFormat="false" ht="15.2" hidden="false" customHeight="true" outlineLevel="0" collapsed="false">
      <c r="A777" s="27"/>
      <c r="B777" s="127" t="s">
        <v>1131</v>
      </c>
      <c r="C777" s="127"/>
      <c r="D777" s="127"/>
      <c r="E777" s="127"/>
      <c r="F777" s="128" t="s">
        <v>1087</v>
      </c>
      <c r="G777" s="128"/>
      <c r="H777" s="128"/>
      <c r="I777" s="128"/>
      <c r="J777" s="128"/>
      <c r="K777" s="128"/>
      <c r="L777" s="128" t="s">
        <v>1106</v>
      </c>
      <c r="M777" s="128"/>
      <c r="N777" s="128"/>
      <c r="O777" s="128" t="s">
        <v>1087</v>
      </c>
      <c r="P777" s="128"/>
      <c r="Q777" s="128"/>
      <c r="R777" s="128" t="s">
        <v>1087</v>
      </c>
      <c r="S777" s="128"/>
      <c r="T777" s="128"/>
      <c r="U777" s="128" t="s">
        <v>1088</v>
      </c>
      <c r="V777" s="128"/>
      <c r="W777" s="128"/>
      <c r="X777" s="128" t="s">
        <v>1089</v>
      </c>
      <c r="Y777" s="27"/>
      <c r="Z777" s="27"/>
    </row>
    <row r="778" customFormat="false" ht="15.2" hidden="false" customHeight="true" outlineLevel="0" collapsed="false">
      <c r="A778" s="27"/>
      <c r="B778" s="129" t="s">
        <v>1107</v>
      </c>
      <c r="C778" s="129"/>
      <c r="D778" s="129"/>
      <c r="E778" s="129"/>
      <c r="F778" s="129"/>
      <c r="G778" s="129"/>
      <c r="H778" s="129"/>
      <c r="I778" s="130"/>
      <c r="J778" s="130"/>
      <c r="K778" s="130"/>
      <c r="L778" s="131" t="n">
        <v>52.27</v>
      </c>
      <c r="M778" s="131"/>
      <c r="N778" s="131"/>
      <c r="O778" s="131"/>
      <c r="P778" s="131"/>
      <c r="Q778" s="131"/>
      <c r="R778" s="131"/>
      <c r="S778" s="131"/>
      <c r="T778" s="131"/>
      <c r="U778" s="131" t="n">
        <v>52.27</v>
      </c>
      <c r="V778" s="131"/>
      <c r="W778" s="131"/>
      <c r="X778" s="29"/>
      <c r="Y778" s="27"/>
      <c r="Z778" s="27"/>
    </row>
    <row r="779" customFormat="false" ht="15.2" hidden="false" customHeight="true" outlineLevel="0" collapsed="false">
      <c r="A779" s="27"/>
      <c r="B779" s="43" t="s">
        <v>1108</v>
      </c>
      <c r="C779" s="43"/>
      <c r="D779" s="43"/>
      <c r="E779" s="43"/>
      <c r="F779" s="43"/>
      <c r="G779" s="43"/>
      <c r="H779" s="43"/>
      <c r="I779" s="132"/>
      <c r="J779" s="132"/>
      <c r="K779" s="132"/>
      <c r="L779" s="133" t="n">
        <v>8.73</v>
      </c>
      <c r="M779" s="133"/>
      <c r="N779" s="133"/>
      <c r="O779" s="133"/>
      <c r="P779" s="133"/>
      <c r="Q779" s="133"/>
      <c r="R779" s="133"/>
      <c r="S779" s="133"/>
      <c r="T779" s="133"/>
      <c r="U779" s="133" t="n">
        <v>8.73</v>
      </c>
      <c r="V779" s="133"/>
      <c r="W779" s="133"/>
      <c r="X779" s="27"/>
      <c r="Y779" s="27"/>
      <c r="Z779" s="27"/>
    </row>
    <row r="780" customFormat="false" ht="15.2" hidden="false" customHeight="true" outlineLevel="0" collapsed="false">
      <c r="A780" s="27"/>
      <c r="B780" s="43" t="s">
        <v>1109</v>
      </c>
      <c r="C780" s="43"/>
      <c r="D780" s="43"/>
      <c r="E780" s="43"/>
      <c r="F780" s="43"/>
      <c r="G780" s="43"/>
      <c r="H780" s="43"/>
      <c r="I780" s="132"/>
      <c r="J780" s="132"/>
      <c r="K780" s="132"/>
      <c r="L780" s="133" t="n">
        <v>18.64</v>
      </c>
      <c r="M780" s="133"/>
      <c r="N780" s="133"/>
      <c r="O780" s="133"/>
      <c r="P780" s="133"/>
      <c r="Q780" s="133"/>
      <c r="R780" s="133"/>
      <c r="S780" s="133"/>
      <c r="T780" s="133"/>
      <c r="U780" s="133" t="n">
        <v>18.64</v>
      </c>
      <c r="V780" s="133"/>
      <c r="W780" s="133"/>
      <c r="X780" s="27"/>
      <c r="Y780" s="27"/>
      <c r="Z780" s="27"/>
    </row>
    <row r="781" customFormat="false" ht="15.2" hidden="false" customHeight="true" outlineLevel="0" collapsed="false">
      <c r="A781" s="27"/>
      <c r="B781" s="43" t="s">
        <v>1110</v>
      </c>
      <c r="C781" s="43"/>
      <c r="D781" s="43"/>
      <c r="E781" s="43"/>
      <c r="F781" s="43"/>
      <c r="G781" s="43"/>
      <c r="H781" s="43"/>
      <c r="I781" s="132"/>
      <c r="J781" s="132"/>
      <c r="K781" s="132"/>
      <c r="L781" s="133" t="n">
        <v>1.54</v>
      </c>
      <c r="M781" s="133"/>
      <c r="N781" s="133"/>
      <c r="O781" s="133"/>
      <c r="P781" s="133"/>
      <c r="Q781" s="133"/>
      <c r="R781" s="133"/>
      <c r="S781" s="133"/>
      <c r="T781" s="133"/>
      <c r="U781" s="133" t="n">
        <v>1.54</v>
      </c>
      <c r="V781" s="133"/>
      <c r="W781" s="133"/>
      <c r="X781" s="27"/>
      <c r="Y781" s="27"/>
      <c r="Z781" s="27"/>
    </row>
    <row r="782" customFormat="false" ht="15.2" hidden="false" customHeight="true" outlineLevel="0" collapsed="false">
      <c r="A782" s="27"/>
      <c r="B782" s="43" t="s">
        <v>1111</v>
      </c>
      <c r="C782" s="43"/>
      <c r="D782" s="43"/>
      <c r="E782" s="43"/>
      <c r="F782" s="43"/>
      <c r="G782" s="43"/>
      <c r="H782" s="43"/>
      <c r="I782" s="132"/>
      <c r="J782" s="132"/>
      <c r="K782" s="132"/>
      <c r="L782" s="133" t="n">
        <v>3.83</v>
      </c>
      <c r="M782" s="133"/>
      <c r="N782" s="133"/>
      <c r="O782" s="133"/>
      <c r="P782" s="133"/>
      <c r="Q782" s="133"/>
      <c r="R782" s="133"/>
      <c r="S782" s="133"/>
      <c r="T782" s="133"/>
      <c r="U782" s="133" t="n">
        <v>3.83</v>
      </c>
      <c r="V782" s="133"/>
      <c r="W782" s="133"/>
      <c r="X782" s="27"/>
      <c r="Y782" s="27"/>
      <c r="Z782" s="27"/>
    </row>
    <row r="783" customFormat="false" ht="15.2" hidden="false" customHeight="true" outlineLevel="0" collapsed="false">
      <c r="A783" s="27"/>
      <c r="B783" s="43" t="s">
        <v>1112</v>
      </c>
      <c r="C783" s="43"/>
      <c r="D783" s="43"/>
      <c r="E783" s="43"/>
      <c r="F783" s="43"/>
      <c r="G783" s="43"/>
      <c r="H783" s="43"/>
      <c r="I783" s="132"/>
      <c r="J783" s="132"/>
      <c r="K783" s="132"/>
      <c r="L783" s="133" t="n">
        <v>3.83</v>
      </c>
      <c r="M783" s="133"/>
      <c r="N783" s="133"/>
      <c r="O783" s="133"/>
      <c r="P783" s="133"/>
      <c r="Q783" s="133"/>
      <c r="R783" s="133"/>
      <c r="S783" s="133"/>
      <c r="T783" s="133"/>
      <c r="U783" s="133" t="n">
        <v>3.83</v>
      </c>
      <c r="V783" s="133"/>
      <c r="W783" s="133"/>
      <c r="X783" s="27"/>
      <c r="Y783" s="27"/>
      <c r="Z783" s="27"/>
    </row>
    <row r="784" customFormat="false" ht="15.2" hidden="false" customHeight="true" outlineLevel="0" collapsed="false">
      <c r="A784" s="27"/>
      <c r="B784" s="43" t="s">
        <v>1113</v>
      </c>
      <c r="C784" s="43"/>
      <c r="D784" s="43"/>
      <c r="E784" s="43"/>
      <c r="F784" s="43"/>
      <c r="G784" s="43"/>
      <c r="H784" s="43"/>
      <c r="I784" s="132"/>
      <c r="J784" s="132"/>
      <c r="K784" s="132"/>
      <c r="L784" s="133" t="n">
        <v>25.48</v>
      </c>
      <c r="M784" s="133"/>
      <c r="N784" s="133"/>
      <c r="O784" s="133"/>
      <c r="P784" s="133"/>
      <c r="Q784" s="133"/>
      <c r="R784" s="133"/>
      <c r="S784" s="133"/>
      <c r="T784" s="133"/>
      <c r="U784" s="133" t="n">
        <v>25.48</v>
      </c>
      <c r="V784" s="133"/>
      <c r="W784" s="133"/>
      <c r="X784" s="27"/>
      <c r="Y784" s="27"/>
      <c r="Z784" s="27"/>
    </row>
    <row r="785" customFormat="false" ht="15.2" hidden="false" customHeight="true" outlineLevel="0" collapsed="false">
      <c r="A785" s="27"/>
      <c r="B785" s="43" t="s">
        <v>1114</v>
      </c>
      <c r="C785" s="43"/>
      <c r="D785" s="43"/>
      <c r="E785" s="43"/>
      <c r="F785" s="43"/>
      <c r="G785" s="43"/>
      <c r="H785" s="43"/>
      <c r="I785" s="132"/>
      <c r="J785" s="132"/>
      <c r="K785" s="132"/>
      <c r="L785" s="133" t="n">
        <v>5.61</v>
      </c>
      <c r="M785" s="133"/>
      <c r="N785" s="133"/>
      <c r="O785" s="133"/>
      <c r="P785" s="133"/>
      <c r="Q785" s="133"/>
      <c r="R785" s="133"/>
      <c r="S785" s="133"/>
      <c r="T785" s="133"/>
      <c r="U785" s="133" t="n">
        <v>5.61</v>
      </c>
      <c r="V785" s="133"/>
      <c r="W785" s="133"/>
      <c r="X785" s="27"/>
      <c r="Y785" s="27"/>
      <c r="Z785" s="27"/>
    </row>
    <row r="786" customFormat="false" ht="15.2" hidden="false" customHeight="true" outlineLevel="0" collapsed="false">
      <c r="A786" s="27"/>
      <c r="B786" s="43" t="s">
        <v>1115</v>
      </c>
      <c r="C786" s="43"/>
      <c r="D786" s="43"/>
      <c r="E786" s="43"/>
      <c r="F786" s="43"/>
      <c r="G786" s="43"/>
      <c r="H786" s="43"/>
      <c r="I786" s="132"/>
      <c r="J786" s="132"/>
      <c r="K786" s="132"/>
      <c r="L786" s="133" t="n">
        <v>9.45</v>
      </c>
      <c r="M786" s="133"/>
      <c r="N786" s="133"/>
      <c r="O786" s="133"/>
      <c r="P786" s="133"/>
      <c r="Q786" s="133"/>
      <c r="R786" s="133"/>
      <c r="S786" s="133"/>
      <c r="T786" s="133"/>
      <c r="U786" s="134" t="n">
        <v>9.45</v>
      </c>
      <c r="V786" s="134"/>
      <c r="W786" s="134"/>
      <c r="X786" s="27"/>
      <c r="Y786" s="27"/>
      <c r="Z786" s="27"/>
    </row>
    <row r="787" customFormat="false" ht="15.2" hidden="false" customHeight="true" outlineLevel="0" collapsed="false">
      <c r="A787" s="27"/>
      <c r="B787" s="140"/>
      <c r="C787" s="140"/>
      <c r="D787" s="140"/>
      <c r="E787" s="140"/>
      <c r="F787" s="141"/>
      <c r="G787" s="141"/>
      <c r="H787" s="141"/>
      <c r="I787" s="141"/>
      <c r="J787" s="141"/>
      <c r="K787" s="141"/>
      <c r="L787" s="142"/>
      <c r="M787" s="142"/>
      <c r="N787" s="142"/>
      <c r="O787" s="142"/>
      <c r="P787" s="142"/>
      <c r="Q787" s="142"/>
      <c r="R787" s="142"/>
      <c r="S787" s="142"/>
      <c r="T787" s="142"/>
      <c r="U787" s="138" t="n">
        <v>129.38</v>
      </c>
      <c r="V787" s="138"/>
      <c r="W787" s="138"/>
      <c r="X787" s="144" t="n">
        <v>129.38</v>
      </c>
      <c r="Y787" s="27"/>
      <c r="Z787" s="27"/>
    </row>
    <row r="788" customFormat="false" ht="15.2" hidden="false" customHeight="true" outlineLevel="0" collapsed="false">
      <c r="A788" s="27"/>
      <c r="B788" s="135"/>
      <c r="C788" s="135"/>
      <c r="D788" s="135"/>
      <c r="E788" s="135"/>
      <c r="F788" s="136"/>
      <c r="G788" s="136"/>
      <c r="H788" s="136"/>
      <c r="I788" s="136"/>
      <c r="J788" s="136"/>
      <c r="K788" s="136"/>
      <c r="L788" s="137"/>
      <c r="M788" s="137"/>
      <c r="N788" s="137"/>
      <c r="O788" s="137"/>
      <c r="P788" s="137"/>
      <c r="Q788" s="137"/>
      <c r="R788" s="137"/>
      <c r="S788" s="137"/>
      <c r="T788" s="137"/>
      <c r="U788" s="138" t="n">
        <v>152.72</v>
      </c>
      <c r="V788" s="138"/>
      <c r="W788" s="138"/>
      <c r="X788" s="137" t="n">
        <v>152.72</v>
      </c>
      <c r="Y788" s="27"/>
      <c r="Z788" s="27"/>
    </row>
    <row r="789" customFormat="false" ht="15.4" hidden="false" customHeight="true" outlineLevel="0" collapsed="false">
      <c r="A789" s="27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123" t="s">
        <v>1096</v>
      </c>
      <c r="R789" s="123"/>
      <c r="S789" s="123"/>
      <c r="T789" s="123"/>
      <c r="U789" s="123"/>
      <c r="V789" s="123"/>
      <c r="W789" s="123"/>
      <c r="X789" s="124" t="n">
        <v>152.72</v>
      </c>
      <c r="Y789" s="27"/>
      <c r="Z789" s="27"/>
    </row>
    <row r="790" customFormat="false" ht="15.4" hidden="false" customHeight="true" outlineLevel="0" collapsed="false">
      <c r="A790" s="119" t="s">
        <v>306</v>
      </c>
      <c r="B790" s="119"/>
      <c r="C790" s="125" t="s">
        <v>49</v>
      </c>
      <c r="D790" s="126" t="s">
        <v>307</v>
      </c>
      <c r="E790" s="126"/>
      <c r="F790" s="126"/>
      <c r="G790" s="126"/>
      <c r="H790" s="126"/>
      <c r="I790" s="126"/>
      <c r="J790" s="126"/>
      <c r="K790" s="126"/>
      <c r="L790" s="126"/>
      <c r="M790" s="126"/>
      <c r="N790" s="126"/>
      <c r="O790" s="126"/>
      <c r="P790" s="126"/>
      <c r="Q790" s="126"/>
      <c r="R790" s="126"/>
      <c r="S790" s="126"/>
      <c r="T790" s="126"/>
      <c r="U790" s="126"/>
      <c r="V790" s="126"/>
      <c r="W790" s="126"/>
      <c r="X790" s="27"/>
      <c r="Y790" s="27"/>
      <c r="Z790" s="27"/>
    </row>
    <row r="791" customFormat="false" ht="15.2" hidden="false" customHeight="true" outlineLevel="0" collapsed="false">
      <c r="A791" s="27"/>
      <c r="B791" s="127"/>
      <c r="C791" s="127"/>
      <c r="D791" s="127"/>
      <c r="E791" s="127"/>
      <c r="F791" s="128" t="s">
        <v>1086</v>
      </c>
      <c r="G791" s="128"/>
      <c r="H791" s="128"/>
      <c r="I791" s="128"/>
      <c r="J791" s="128"/>
      <c r="K791" s="128"/>
      <c r="L791" s="128" t="s">
        <v>1097</v>
      </c>
      <c r="M791" s="128"/>
      <c r="N791" s="128"/>
      <c r="O791" s="128" t="s">
        <v>1093</v>
      </c>
      <c r="P791" s="128"/>
      <c r="Q791" s="128"/>
      <c r="R791" s="128" t="s">
        <v>1094</v>
      </c>
      <c r="S791" s="128"/>
      <c r="T791" s="128"/>
      <c r="U791" s="128" t="s">
        <v>1088</v>
      </c>
      <c r="V791" s="128"/>
      <c r="W791" s="128"/>
      <c r="X791" s="128" t="s">
        <v>1089</v>
      </c>
      <c r="Y791" s="27"/>
      <c r="Z791" s="27"/>
    </row>
    <row r="792" customFormat="false" ht="21.4" hidden="false" customHeight="true" outlineLevel="0" collapsed="false">
      <c r="A792" s="27"/>
      <c r="B792" s="129" t="s">
        <v>1318</v>
      </c>
      <c r="C792" s="129"/>
      <c r="D792" s="129"/>
      <c r="E792" s="129"/>
      <c r="F792" s="129"/>
      <c r="G792" s="129"/>
      <c r="H792" s="129"/>
      <c r="I792" s="130"/>
      <c r="J792" s="130"/>
      <c r="K792" s="130"/>
      <c r="L792" s="131" t="n">
        <v>178.5</v>
      </c>
      <c r="M792" s="131"/>
      <c r="N792" s="131"/>
      <c r="O792" s="131"/>
      <c r="P792" s="131"/>
      <c r="Q792" s="131"/>
      <c r="R792" s="131"/>
      <c r="S792" s="131"/>
      <c r="T792" s="131"/>
      <c r="U792" s="139" t="n">
        <v>178.5</v>
      </c>
      <c r="V792" s="139"/>
      <c r="W792" s="139"/>
      <c r="X792" s="29"/>
      <c r="Y792" s="27"/>
      <c r="Z792" s="27"/>
    </row>
    <row r="793" customFormat="false" ht="15.2" hidden="false" customHeight="true" outlineLevel="0" collapsed="false">
      <c r="A793" s="27"/>
      <c r="B793" s="135"/>
      <c r="C793" s="135"/>
      <c r="D793" s="135"/>
      <c r="E793" s="135"/>
      <c r="F793" s="136"/>
      <c r="G793" s="136"/>
      <c r="H793" s="136"/>
      <c r="I793" s="136"/>
      <c r="J793" s="136"/>
      <c r="K793" s="136"/>
      <c r="L793" s="137"/>
      <c r="M793" s="137"/>
      <c r="N793" s="137"/>
      <c r="O793" s="137"/>
      <c r="P793" s="137"/>
      <c r="Q793" s="137"/>
      <c r="R793" s="137"/>
      <c r="S793" s="137"/>
      <c r="T793" s="137"/>
      <c r="U793" s="138" t="n">
        <v>178.5</v>
      </c>
      <c r="V793" s="138"/>
      <c r="W793" s="138"/>
      <c r="X793" s="137" t="n">
        <v>178.5</v>
      </c>
      <c r="Y793" s="27"/>
      <c r="Z793" s="27"/>
    </row>
    <row r="794" customFormat="false" ht="15.4" hidden="false" customHeight="true" outlineLevel="0" collapsed="false">
      <c r="A794" s="27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123" t="s">
        <v>1096</v>
      </c>
      <c r="R794" s="123"/>
      <c r="S794" s="123"/>
      <c r="T794" s="123"/>
      <c r="U794" s="123"/>
      <c r="V794" s="123"/>
      <c r="W794" s="123"/>
      <c r="X794" s="124" t="n">
        <v>178.5</v>
      </c>
      <c r="Y794" s="27"/>
      <c r="Z794" s="27"/>
    </row>
    <row r="795" customFormat="false" ht="15.2" hidden="false" customHeight="true" outlineLevel="0" collapsed="false">
      <c r="A795" s="129" t="s">
        <v>948</v>
      </c>
      <c r="B795" s="129"/>
      <c r="C795" s="129"/>
      <c r="D795" s="129"/>
      <c r="E795" s="129"/>
      <c r="F795" s="129"/>
      <c r="G795" s="129"/>
      <c r="H795" s="129"/>
      <c r="I795" s="129"/>
      <c r="J795" s="129"/>
      <c r="K795" s="129"/>
      <c r="L795" s="129"/>
      <c r="M795" s="129"/>
      <c r="N795" s="129"/>
      <c r="O795" s="129"/>
      <c r="P795" s="129"/>
      <c r="Q795" s="129"/>
      <c r="R795" s="129"/>
      <c r="S795" s="129"/>
      <c r="T795" s="129"/>
      <c r="U795" s="145"/>
      <c r="V795" s="145"/>
      <c r="W795" s="145"/>
      <c r="X795" s="145"/>
      <c r="Y795" s="27"/>
      <c r="Z795" s="35"/>
    </row>
  </sheetData>
  <mergeCells count="3712">
    <mergeCell ref="A1:X1"/>
    <mergeCell ref="A2:X2"/>
    <mergeCell ref="A3:X3"/>
    <mergeCell ref="A4:X4"/>
    <mergeCell ref="A5:X5"/>
    <mergeCell ref="A6:B6"/>
    <mergeCell ref="D6:T6"/>
    <mergeCell ref="U6:X6"/>
    <mergeCell ref="A7:B7"/>
    <mergeCell ref="D7:W7"/>
    <mergeCell ref="Q8:W8"/>
    <mergeCell ref="A9:B9"/>
    <mergeCell ref="D9:W9"/>
    <mergeCell ref="Q10:W10"/>
    <mergeCell ref="A11:B11"/>
    <mergeCell ref="D11:W11"/>
    <mergeCell ref="Q12:W12"/>
    <mergeCell ref="A13:B13"/>
    <mergeCell ref="D13:W13"/>
    <mergeCell ref="Q14:W14"/>
    <mergeCell ref="A15:B15"/>
    <mergeCell ref="D15:W15"/>
    <mergeCell ref="Q16:W16"/>
    <mergeCell ref="A17:B17"/>
    <mergeCell ref="D17:W17"/>
    <mergeCell ref="B18:E18"/>
    <mergeCell ref="F18:K18"/>
    <mergeCell ref="L18:N18"/>
    <mergeCell ref="O18:Q18"/>
    <mergeCell ref="R18:T18"/>
    <mergeCell ref="U18:W18"/>
    <mergeCell ref="B19:H19"/>
    <mergeCell ref="I19:K19"/>
    <mergeCell ref="L19:N19"/>
    <mergeCell ref="O19:Q19"/>
    <mergeCell ref="R19:T19"/>
    <mergeCell ref="U19:W19"/>
    <mergeCell ref="B20:H20"/>
    <mergeCell ref="I20:K20"/>
    <mergeCell ref="L20:N20"/>
    <mergeCell ref="O20:Q20"/>
    <mergeCell ref="R20:T20"/>
    <mergeCell ref="U20:W20"/>
    <mergeCell ref="B21:E21"/>
    <mergeCell ref="F21:K21"/>
    <mergeCell ref="L21:N21"/>
    <mergeCell ref="O21:Q21"/>
    <mergeCell ref="R21:T21"/>
    <mergeCell ref="U21:W21"/>
    <mergeCell ref="Q22:W22"/>
    <mergeCell ref="A23:B23"/>
    <mergeCell ref="D23:W23"/>
    <mergeCell ref="Q24:W24"/>
    <mergeCell ref="A25:B25"/>
    <mergeCell ref="D25:W25"/>
    <mergeCell ref="Q26:W26"/>
    <mergeCell ref="A27:B27"/>
    <mergeCell ref="D27:W27"/>
    <mergeCell ref="B28:E28"/>
    <mergeCell ref="F28:K28"/>
    <mergeCell ref="L28:N28"/>
    <mergeCell ref="O28:Q28"/>
    <mergeCell ref="R28:T28"/>
    <mergeCell ref="U28:W28"/>
    <mergeCell ref="B29:H29"/>
    <mergeCell ref="I29:K29"/>
    <mergeCell ref="L29:N29"/>
    <mergeCell ref="O29:Q29"/>
    <mergeCell ref="R29:T29"/>
    <mergeCell ref="U29:W29"/>
    <mergeCell ref="B30:E30"/>
    <mergeCell ref="F30:K30"/>
    <mergeCell ref="L30:N30"/>
    <mergeCell ref="O30:Q30"/>
    <mergeCell ref="R30:T30"/>
    <mergeCell ref="U30:W30"/>
    <mergeCell ref="Q31:W31"/>
    <mergeCell ref="A32:B32"/>
    <mergeCell ref="D32:W32"/>
    <mergeCell ref="B33:E33"/>
    <mergeCell ref="F33:K33"/>
    <mergeCell ref="L33:N33"/>
    <mergeCell ref="O33:Q33"/>
    <mergeCell ref="R33:T33"/>
    <mergeCell ref="U33:W33"/>
    <mergeCell ref="B34:H34"/>
    <mergeCell ref="I34:K34"/>
    <mergeCell ref="L34:N34"/>
    <mergeCell ref="O34:Q34"/>
    <mergeCell ref="R34:T34"/>
    <mergeCell ref="U34:W34"/>
    <mergeCell ref="B35:H35"/>
    <mergeCell ref="I35:K35"/>
    <mergeCell ref="L35:N35"/>
    <mergeCell ref="O35:Q35"/>
    <mergeCell ref="R35:T35"/>
    <mergeCell ref="U35:W35"/>
    <mergeCell ref="B36:E36"/>
    <mergeCell ref="F36:K36"/>
    <mergeCell ref="L36:N36"/>
    <mergeCell ref="O36:Q36"/>
    <mergeCell ref="R36:T36"/>
    <mergeCell ref="U36:W36"/>
    <mergeCell ref="Q37:W37"/>
    <mergeCell ref="A38:B38"/>
    <mergeCell ref="D38:W38"/>
    <mergeCell ref="Q39:W39"/>
    <mergeCell ref="A40:B40"/>
    <mergeCell ref="D40:W40"/>
    <mergeCell ref="B41:E41"/>
    <mergeCell ref="F41:K41"/>
    <mergeCell ref="L41:N41"/>
    <mergeCell ref="O41:Q41"/>
    <mergeCell ref="R41:T41"/>
    <mergeCell ref="U41:W41"/>
    <mergeCell ref="B42:H42"/>
    <mergeCell ref="I42:K42"/>
    <mergeCell ref="L42:N42"/>
    <mergeCell ref="O42:Q42"/>
    <mergeCell ref="R42:T42"/>
    <mergeCell ref="U42:W42"/>
    <mergeCell ref="B43:E43"/>
    <mergeCell ref="F43:K43"/>
    <mergeCell ref="L43:N43"/>
    <mergeCell ref="O43:Q43"/>
    <mergeCell ref="R43:T43"/>
    <mergeCell ref="U43:W43"/>
    <mergeCell ref="Q44:W44"/>
    <mergeCell ref="A45:B45"/>
    <mergeCell ref="D45:W45"/>
    <mergeCell ref="B46:E46"/>
    <mergeCell ref="F46:K46"/>
    <mergeCell ref="L46:N46"/>
    <mergeCell ref="O46:Q46"/>
    <mergeCell ref="R46:T46"/>
    <mergeCell ref="U46:W46"/>
    <mergeCell ref="B47:H47"/>
    <mergeCell ref="I47:K47"/>
    <mergeCell ref="L47:N47"/>
    <mergeCell ref="O47:Q47"/>
    <mergeCell ref="R47:T47"/>
    <mergeCell ref="U47:W47"/>
    <mergeCell ref="B48:E48"/>
    <mergeCell ref="F48:K48"/>
    <mergeCell ref="L48:N48"/>
    <mergeCell ref="O48:Q48"/>
    <mergeCell ref="R48:T48"/>
    <mergeCell ref="U48:W48"/>
    <mergeCell ref="Q49:W49"/>
    <mergeCell ref="A50:B50"/>
    <mergeCell ref="D50:W50"/>
    <mergeCell ref="B51:E51"/>
    <mergeCell ref="F51:K51"/>
    <mergeCell ref="L51:N51"/>
    <mergeCell ref="O51:Q51"/>
    <mergeCell ref="R51:T51"/>
    <mergeCell ref="U51:W51"/>
    <mergeCell ref="B52:H52"/>
    <mergeCell ref="I52:K52"/>
    <mergeCell ref="L52:N52"/>
    <mergeCell ref="O52:Q52"/>
    <mergeCell ref="R52:T52"/>
    <mergeCell ref="U52:W52"/>
    <mergeCell ref="B53:H53"/>
    <mergeCell ref="I53:K53"/>
    <mergeCell ref="L53:N53"/>
    <mergeCell ref="O53:Q53"/>
    <mergeCell ref="R53:T53"/>
    <mergeCell ref="U53:W53"/>
    <mergeCell ref="B54:H54"/>
    <mergeCell ref="I54:K54"/>
    <mergeCell ref="L54:N54"/>
    <mergeCell ref="O54:Q54"/>
    <mergeCell ref="R54:T54"/>
    <mergeCell ref="U54:W54"/>
    <mergeCell ref="B55:H55"/>
    <mergeCell ref="I55:K55"/>
    <mergeCell ref="L55:N55"/>
    <mergeCell ref="O55:Q55"/>
    <mergeCell ref="R55:T55"/>
    <mergeCell ref="U55:W55"/>
    <mergeCell ref="B56:H56"/>
    <mergeCell ref="I56:K56"/>
    <mergeCell ref="L56:N56"/>
    <mergeCell ref="O56:Q56"/>
    <mergeCell ref="R56:T56"/>
    <mergeCell ref="U56:W56"/>
    <mergeCell ref="B57:H57"/>
    <mergeCell ref="I57:K57"/>
    <mergeCell ref="L57:N57"/>
    <mergeCell ref="O57:Q57"/>
    <mergeCell ref="R57:T57"/>
    <mergeCell ref="U57:W57"/>
    <mergeCell ref="B58:H58"/>
    <mergeCell ref="I58:K58"/>
    <mergeCell ref="L58:N58"/>
    <mergeCell ref="O58:Q58"/>
    <mergeCell ref="R58:T58"/>
    <mergeCell ref="U58:W58"/>
    <mergeCell ref="B59:H59"/>
    <mergeCell ref="I59:K59"/>
    <mergeCell ref="L59:N59"/>
    <mergeCell ref="O59:Q59"/>
    <mergeCell ref="R59:T59"/>
    <mergeCell ref="U59:W59"/>
    <mergeCell ref="B60:H60"/>
    <mergeCell ref="I60:K60"/>
    <mergeCell ref="L60:N60"/>
    <mergeCell ref="O60:Q60"/>
    <mergeCell ref="R60:T60"/>
    <mergeCell ref="U60:W60"/>
    <mergeCell ref="B61:E61"/>
    <mergeCell ref="F61:K61"/>
    <mergeCell ref="L61:N61"/>
    <mergeCell ref="O61:Q61"/>
    <mergeCell ref="R61:T61"/>
    <mergeCell ref="U61:W61"/>
    <mergeCell ref="Q62:W62"/>
    <mergeCell ref="A63:B63"/>
    <mergeCell ref="D63:W63"/>
    <mergeCell ref="B64:E64"/>
    <mergeCell ref="F64:K64"/>
    <mergeCell ref="L64:N64"/>
    <mergeCell ref="O64:Q64"/>
    <mergeCell ref="R64:T64"/>
    <mergeCell ref="U64:W64"/>
    <mergeCell ref="B65:H65"/>
    <mergeCell ref="I65:K65"/>
    <mergeCell ref="L65:N65"/>
    <mergeCell ref="O65:Q65"/>
    <mergeCell ref="R65:T65"/>
    <mergeCell ref="U65:W65"/>
    <mergeCell ref="B66:E66"/>
    <mergeCell ref="F66:K66"/>
    <mergeCell ref="L66:N66"/>
    <mergeCell ref="O66:Q66"/>
    <mergeCell ref="R66:T66"/>
    <mergeCell ref="U66:W66"/>
    <mergeCell ref="Q67:W67"/>
    <mergeCell ref="A68:B68"/>
    <mergeCell ref="D68:W68"/>
    <mergeCell ref="B69:E69"/>
    <mergeCell ref="F69:K69"/>
    <mergeCell ref="L69:N69"/>
    <mergeCell ref="O69:Q69"/>
    <mergeCell ref="R69:T69"/>
    <mergeCell ref="U69:W69"/>
    <mergeCell ref="B70:H70"/>
    <mergeCell ref="I70:K70"/>
    <mergeCell ref="L70:N70"/>
    <mergeCell ref="O70:Q70"/>
    <mergeCell ref="R70:T70"/>
    <mergeCell ref="U70:W70"/>
    <mergeCell ref="B71:H71"/>
    <mergeCell ref="I71:K71"/>
    <mergeCell ref="L71:N71"/>
    <mergeCell ref="O71:Q71"/>
    <mergeCell ref="R71:T71"/>
    <mergeCell ref="U71:W71"/>
    <mergeCell ref="B72:H72"/>
    <mergeCell ref="I72:K72"/>
    <mergeCell ref="L72:N72"/>
    <mergeCell ref="O72:Q72"/>
    <mergeCell ref="R72:T72"/>
    <mergeCell ref="U72:W72"/>
    <mergeCell ref="B73:H73"/>
    <mergeCell ref="I73:K73"/>
    <mergeCell ref="L73:N73"/>
    <mergeCell ref="O73:Q73"/>
    <mergeCell ref="R73:T73"/>
    <mergeCell ref="U73:W73"/>
    <mergeCell ref="B74:H74"/>
    <mergeCell ref="I74:K74"/>
    <mergeCell ref="L74:N74"/>
    <mergeCell ref="O74:Q74"/>
    <mergeCell ref="R74:T74"/>
    <mergeCell ref="U74:W74"/>
    <mergeCell ref="B75:H75"/>
    <mergeCell ref="I75:K75"/>
    <mergeCell ref="L75:N75"/>
    <mergeCell ref="O75:Q75"/>
    <mergeCell ref="R75:T75"/>
    <mergeCell ref="U75:W75"/>
    <mergeCell ref="B76:E76"/>
    <mergeCell ref="F76:K76"/>
    <mergeCell ref="L76:N76"/>
    <mergeCell ref="O76:Q76"/>
    <mergeCell ref="R76:T76"/>
    <mergeCell ref="U76:W76"/>
    <mergeCell ref="Q77:W77"/>
    <mergeCell ref="A78:B78"/>
    <mergeCell ref="D78:W78"/>
    <mergeCell ref="B79:E79"/>
    <mergeCell ref="F79:K79"/>
    <mergeCell ref="L79:N79"/>
    <mergeCell ref="O79:Q79"/>
    <mergeCell ref="R79:T79"/>
    <mergeCell ref="U79:W79"/>
    <mergeCell ref="B80:H80"/>
    <mergeCell ref="I80:K80"/>
    <mergeCell ref="L80:N80"/>
    <mergeCell ref="O80:Q80"/>
    <mergeCell ref="R80:T80"/>
    <mergeCell ref="U80:W80"/>
    <mergeCell ref="B81:E81"/>
    <mergeCell ref="F81:K81"/>
    <mergeCell ref="L81:N81"/>
    <mergeCell ref="O81:Q81"/>
    <mergeCell ref="R81:T81"/>
    <mergeCell ref="U81:W81"/>
    <mergeCell ref="Q82:W82"/>
    <mergeCell ref="A83:B83"/>
    <mergeCell ref="D83:W83"/>
    <mergeCell ref="B84:E84"/>
    <mergeCell ref="F84:K84"/>
    <mergeCell ref="L84:N84"/>
    <mergeCell ref="O84:Q84"/>
    <mergeCell ref="R84:T84"/>
    <mergeCell ref="U84:W84"/>
    <mergeCell ref="B85:H85"/>
    <mergeCell ref="I85:K85"/>
    <mergeCell ref="L85:N85"/>
    <mergeCell ref="O85:Q85"/>
    <mergeCell ref="R85:T85"/>
    <mergeCell ref="U85:W85"/>
    <mergeCell ref="B86:E86"/>
    <mergeCell ref="F86:K86"/>
    <mergeCell ref="L86:N86"/>
    <mergeCell ref="O86:Q86"/>
    <mergeCell ref="R86:T86"/>
    <mergeCell ref="U86:W86"/>
    <mergeCell ref="Q87:W87"/>
    <mergeCell ref="A88:B88"/>
    <mergeCell ref="D88:W88"/>
    <mergeCell ref="B89:E89"/>
    <mergeCell ref="F89:K89"/>
    <mergeCell ref="L89:N89"/>
    <mergeCell ref="O89:Q89"/>
    <mergeCell ref="R89:T89"/>
    <mergeCell ref="U89:W89"/>
    <mergeCell ref="B90:H90"/>
    <mergeCell ref="I90:K90"/>
    <mergeCell ref="L90:N90"/>
    <mergeCell ref="O90:Q90"/>
    <mergeCell ref="R90:T90"/>
    <mergeCell ref="U90:W90"/>
    <mergeCell ref="B91:E91"/>
    <mergeCell ref="F91:K91"/>
    <mergeCell ref="L91:N91"/>
    <mergeCell ref="O91:Q91"/>
    <mergeCell ref="R91:T91"/>
    <mergeCell ref="U91:W91"/>
    <mergeCell ref="Q92:W92"/>
    <mergeCell ref="A93:B93"/>
    <mergeCell ref="D93:W93"/>
    <mergeCell ref="B94:E94"/>
    <mergeCell ref="F94:K94"/>
    <mergeCell ref="L94:N94"/>
    <mergeCell ref="O94:Q94"/>
    <mergeCell ref="R94:T94"/>
    <mergeCell ref="U94:W94"/>
    <mergeCell ref="B95:H95"/>
    <mergeCell ref="I95:K95"/>
    <mergeCell ref="L95:N95"/>
    <mergeCell ref="O95:Q95"/>
    <mergeCell ref="R95:T95"/>
    <mergeCell ref="U95:W95"/>
    <mergeCell ref="B96:E96"/>
    <mergeCell ref="F96:K96"/>
    <mergeCell ref="L96:N96"/>
    <mergeCell ref="O96:Q96"/>
    <mergeCell ref="R96:T96"/>
    <mergeCell ref="U96:W96"/>
    <mergeCell ref="Q97:W97"/>
    <mergeCell ref="A98:B98"/>
    <mergeCell ref="D98:W98"/>
    <mergeCell ref="B99:E99"/>
    <mergeCell ref="F99:K99"/>
    <mergeCell ref="L99:N99"/>
    <mergeCell ref="O99:Q99"/>
    <mergeCell ref="R99:T99"/>
    <mergeCell ref="U99:W99"/>
    <mergeCell ref="B100:H100"/>
    <mergeCell ref="I100:K100"/>
    <mergeCell ref="L100:N100"/>
    <mergeCell ref="O100:Q100"/>
    <mergeCell ref="R100:T100"/>
    <mergeCell ref="U100:W100"/>
    <mergeCell ref="B101:E101"/>
    <mergeCell ref="F101:K101"/>
    <mergeCell ref="L101:N101"/>
    <mergeCell ref="O101:Q101"/>
    <mergeCell ref="R101:T101"/>
    <mergeCell ref="U101:W101"/>
    <mergeCell ref="B102:E102"/>
    <mergeCell ref="F102:K102"/>
    <mergeCell ref="L102:N102"/>
    <mergeCell ref="O102:Q102"/>
    <mergeCell ref="R102:T102"/>
    <mergeCell ref="U102:W102"/>
    <mergeCell ref="B103:H103"/>
    <mergeCell ref="I103:K103"/>
    <mergeCell ref="L103:N103"/>
    <mergeCell ref="O103:Q103"/>
    <mergeCell ref="R103:T103"/>
    <mergeCell ref="U103:W103"/>
    <mergeCell ref="B104:H104"/>
    <mergeCell ref="I104:K104"/>
    <mergeCell ref="L104:N104"/>
    <mergeCell ref="O104:Q104"/>
    <mergeCell ref="R104:T104"/>
    <mergeCell ref="U104:W104"/>
    <mergeCell ref="B105:H105"/>
    <mergeCell ref="I105:K105"/>
    <mergeCell ref="L105:N105"/>
    <mergeCell ref="O105:Q105"/>
    <mergeCell ref="R105:T105"/>
    <mergeCell ref="U105:W105"/>
    <mergeCell ref="B106:H106"/>
    <mergeCell ref="I106:K106"/>
    <mergeCell ref="L106:N106"/>
    <mergeCell ref="O106:Q106"/>
    <mergeCell ref="R106:T106"/>
    <mergeCell ref="U106:W106"/>
    <mergeCell ref="B107:H107"/>
    <mergeCell ref="I107:K107"/>
    <mergeCell ref="L107:N107"/>
    <mergeCell ref="O107:Q107"/>
    <mergeCell ref="R107:T107"/>
    <mergeCell ref="U107:W107"/>
    <mergeCell ref="B108:H108"/>
    <mergeCell ref="I108:K108"/>
    <mergeCell ref="L108:N108"/>
    <mergeCell ref="O108:Q108"/>
    <mergeCell ref="R108:T108"/>
    <mergeCell ref="U108:W108"/>
    <mergeCell ref="B109:H109"/>
    <mergeCell ref="I109:K109"/>
    <mergeCell ref="L109:N109"/>
    <mergeCell ref="O109:Q109"/>
    <mergeCell ref="R109:T109"/>
    <mergeCell ref="U109:W109"/>
    <mergeCell ref="B110:H110"/>
    <mergeCell ref="I110:K110"/>
    <mergeCell ref="L110:N110"/>
    <mergeCell ref="O110:Q110"/>
    <mergeCell ref="R110:T110"/>
    <mergeCell ref="U110:W110"/>
    <mergeCell ref="B111:H111"/>
    <mergeCell ref="I111:K111"/>
    <mergeCell ref="L111:N111"/>
    <mergeCell ref="O111:Q111"/>
    <mergeCell ref="R111:T111"/>
    <mergeCell ref="U111:W111"/>
    <mergeCell ref="B112:E112"/>
    <mergeCell ref="F112:K112"/>
    <mergeCell ref="L112:N112"/>
    <mergeCell ref="O112:Q112"/>
    <mergeCell ref="R112:T112"/>
    <mergeCell ref="U112:W112"/>
    <mergeCell ref="B113:E113"/>
    <mergeCell ref="F113:K113"/>
    <mergeCell ref="L113:N113"/>
    <mergeCell ref="O113:Q113"/>
    <mergeCell ref="R113:T113"/>
    <mergeCell ref="U113:W113"/>
    <mergeCell ref="B114:H114"/>
    <mergeCell ref="I114:K114"/>
    <mergeCell ref="L114:N114"/>
    <mergeCell ref="O114:Q114"/>
    <mergeCell ref="R114:T114"/>
    <mergeCell ref="U114:W114"/>
    <mergeCell ref="B115:H115"/>
    <mergeCell ref="I115:K115"/>
    <mergeCell ref="L115:N115"/>
    <mergeCell ref="O115:Q115"/>
    <mergeCell ref="R115:T115"/>
    <mergeCell ref="U115:W115"/>
    <mergeCell ref="B116:H116"/>
    <mergeCell ref="I116:K116"/>
    <mergeCell ref="L116:N116"/>
    <mergeCell ref="O116:Q116"/>
    <mergeCell ref="R116:T116"/>
    <mergeCell ref="U116:W116"/>
    <mergeCell ref="B117:H117"/>
    <mergeCell ref="I117:K117"/>
    <mergeCell ref="L117:N117"/>
    <mergeCell ref="O117:Q117"/>
    <mergeCell ref="R117:T117"/>
    <mergeCell ref="U117:W117"/>
    <mergeCell ref="B118:E118"/>
    <mergeCell ref="F118:K118"/>
    <mergeCell ref="L118:N118"/>
    <mergeCell ref="O118:Q118"/>
    <mergeCell ref="R118:T118"/>
    <mergeCell ref="U118:W118"/>
    <mergeCell ref="B119:E119"/>
    <mergeCell ref="F119:K119"/>
    <mergeCell ref="L119:N119"/>
    <mergeCell ref="O119:Q119"/>
    <mergeCell ref="R119:T119"/>
    <mergeCell ref="U119:W119"/>
    <mergeCell ref="Q120:W120"/>
    <mergeCell ref="A121:B121"/>
    <mergeCell ref="D121:W121"/>
    <mergeCell ref="B122:E122"/>
    <mergeCell ref="F122:K122"/>
    <mergeCell ref="L122:N122"/>
    <mergeCell ref="O122:Q122"/>
    <mergeCell ref="R122:T122"/>
    <mergeCell ref="U122:W122"/>
    <mergeCell ref="B123:H123"/>
    <mergeCell ref="I123:K123"/>
    <mergeCell ref="L123:N123"/>
    <mergeCell ref="O123:Q123"/>
    <mergeCell ref="R123:T123"/>
    <mergeCell ref="U123:W123"/>
    <mergeCell ref="B124:H124"/>
    <mergeCell ref="I124:K124"/>
    <mergeCell ref="L124:N124"/>
    <mergeCell ref="O124:Q124"/>
    <mergeCell ref="R124:T124"/>
    <mergeCell ref="U124:W124"/>
    <mergeCell ref="B125:H125"/>
    <mergeCell ref="I125:K125"/>
    <mergeCell ref="L125:N125"/>
    <mergeCell ref="O125:Q125"/>
    <mergeCell ref="R125:T125"/>
    <mergeCell ref="U125:W125"/>
    <mergeCell ref="B126:H126"/>
    <mergeCell ref="I126:K126"/>
    <mergeCell ref="L126:N126"/>
    <mergeCell ref="O126:Q126"/>
    <mergeCell ref="R126:T126"/>
    <mergeCell ref="U126:W126"/>
    <mergeCell ref="B127:H127"/>
    <mergeCell ref="I127:K127"/>
    <mergeCell ref="L127:N127"/>
    <mergeCell ref="O127:Q127"/>
    <mergeCell ref="R127:T127"/>
    <mergeCell ref="U127:W127"/>
    <mergeCell ref="B128:H128"/>
    <mergeCell ref="I128:K128"/>
    <mergeCell ref="L128:N128"/>
    <mergeCell ref="O128:Q128"/>
    <mergeCell ref="R128:T128"/>
    <mergeCell ref="U128:W128"/>
    <mergeCell ref="B129:H129"/>
    <mergeCell ref="I129:K129"/>
    <mergeCell ref="L129:N129"/>
    <mergeCell ref="O129:Q129"/>
    <mergeCell ref="R129:T129"/>
    <mergeCell ref="U129:W129"/>
    <mergeCell ref="B130:E130"/>
    <mergeCell ref="F130:K130"/>
    <mergeCell ref="L130:N130"/>
    <mergeCell ref="O130:Q130"/>
    <mergeCell ref="R130:T130"/>
    <mergeCell ref="U130:W130"/>
    <mergeCell ref="Q131:W131"/>
    <mergeCell ref="A132:B132"/>
    <mergeCell ref="D132:W132"/>
    <mergeCell ref="B133:E133"/>
    <mergeCell ref="F133:K133"/>
    <mergeCell ref="L133:N133"/>
    <mergeCell ref="O133:Q133"/>
    <mergeCell ref="R133:T133"/>
    <mergeCell ref="U133:W133"/>
    <mergeCell ref="B134:H134"/>
    <mergeCell ref="I134:K134"/>
    <mergeCell ref="L134:N134"/>
    <mergeCell ref="O134:Q134"/>
    <mergeCell ref="R134:T134"/>
    <mergeCell ref="U134:W134"/>
    <mergeCell ref="B135:H135"/>
    <mergeCell ref="I135:K135"/>
    <mergeCell ref="L135:N135"/>
    <mergeCell ref="O135:Q135"/>
    <mergeCell ref="R135:T135"/>
    <mergeCell ref="U135:W135"/>
    <mergeCell ref="B136:E136"/>
    <mergeCell ref="F136:K136"/>
    <mergeCell ref="L136:N136"/>
    <mergeCell ref="O136:Q136"/>
    <mergeCell ref="R136:T136"/>
    <mergeCell ref="U136:W136"/>
    <mergeCell ref="Q137:W137"/>
    <mergeCell ref="A138:B138"/>
    <mergeCell ref="D138:W138"/>
    <mergeCell ref="B139:E139"/>
    <mergeCell ref="F139:K139"/>
    <mergeCell ref="L139:N139"/>
    <mergeCell ref="O139:Q139"/>
    <mergeCell ref="R139:T139"/>
    <mergeCell ref="U139:W139"/>
    <mergeCell ref="B140:H140"/>
    <mergeCell ref="I140:K140"/>
    <mergeCell ref="L140:N140"/>
    <mergeCell ref="O140:Q140"/>
    <mergeCell ref="R140:T140"/>
    <mergeCell ref="U140:W140"/>
    <mergeCell ref="B141:H141"/>
    <mergeCell ref="I141:K141"/>
    <mergeCell ref="L141:N141"/>
    <mergeCell ref="O141:Q141"/>
    <mergeCell ref="R141:T141"/>
    <mergeCell ref="U141:W141"/>
    <mergeCell ref="B142:H142"/>
    <mergeCell ref="I142:K142"/>
    <mergeCell ref="L142:N142"/>
    <mergeCell ref="O142:Q142"/>
    <mergeCell ref="R142:T142"/>
    <mergeCell ref="U142:W142"/>
    <mergeCell ref="B143:H143"/>
    <mergeCell ref="I143:K143"/>
    <mergeCell ref="L143:N143"/>
    <mergeCell ref="O143:Q143"/>
    <mergeCell ref="R143:T143"/>
    <mergeCell ref="U143:W143"/>
    <mergeCell ref="B144:E144"/>
    <mergeCell ref="F144:K144"/>
    <mergeCell ref="L144:N144"/>
    <mergeCell ref="O144:Q144"/>
    <mergeCell ref="R144:T144"/>
    <mergeCell ref="U144:W144"/>
    <mergeCell ref="Q145:W145"/>
    <mergeCell ref="A146:B146"/>
    <mergeCell ref="D146:W146"/>
    <mergeCell ref="B147:E147"/>
    <mergeCell ref="F147:K147"/>
    <mergeCell ref="L147:N147"/>
    <mergeCell ref="O147:Q147"/>
    <mergeCell ref="R147:T147"/>
    <mergeCell ref="U147:W147"/>
    <mergeCell ref="B148:H148"/>
    <mergeCell ref="I148:K148"/>
    <mergeCell ref="L148:N148"/>
    <mergeCell ref="O148:Q148"/>
    <mergeCell ref="R148:T148"/>
    <mergeCell ref="U148:W148"/>
    <mergeCell ref="B149:H149"/>
    <mergeCell ref="I149:K149"/>
    <mergeCell ref="L149:N149"/>
    <mergeCell ref="O149:Q149"/>
    <mergeCell ref="R149:T149"/>
    <mergeCell ref="U149:W149"/>
    <mergeCell ref="B150:H150"/>
    <mergeCell ref="I150:K150"/>
    <mergeCell ref="L150:N150"/>
    <mergeCell ref="O150:Q150"/>
    <mergeCell ref="R150:T150"/>
    <mergeCell ref="U150:W150"/>
    <mergeCell ref="B151:H151"/>
    <mergeCell ref="I151:K151"/>
    <mergeCell ref="L151:N151"/>
    <mergeCell ref="O151:Q151"/>
    <mergeCell ref="R151:T151"/>
    <mergeCell ref="U151:W151"/>
    <mergeCell ref="B152:H152"/>
    <mergeCell ref="I152:K152"/>
    <mergeCell ref="L152:N152"/>
    <mergeCell ref="O152:Q152"/>
    <mergeCell ref="R152:T152"/>
    <mergeCell ref="U152:W152"/>
    <mergeCell ref="B153:H153"/>
    <mergeCell ref="I153:K153"/>
    <mergeCell ref="L153:N153"/>
    <mergeCell ref="O153:Q153"/>
    <mergeCell ref="R153:T153"/>
    <mergeCell ref="U153:W153"/>
    <mergeCell ref="B154:H154"/>
    <mergeCell ref="I154:K154"/>
    <mergeCell ref="L154:N154"/>
    <mergeCell ref="O154:Q154"/>
    <mergeCell ref="R154:T154"/>
    <mergeCell ref="U154:W154"/>
    <mergeCell ref="B155:H155"/>
    <mergeCell ref="I155:K155"/>
    <mergeCell ref="L155:N155"/>
    <mergeCell ref="O155:Q155"/>
    <mergeCell ref="R155:T155"/>
    <mergeCell ref="U155:W155"/>
    <mergeCell ref="B156:H156"/>
    <mergeCell ref="I156:K156"/>
    <mergeCell ref="L156:N156"/>
    <mergeCell ref="O156:Q156"/>
    <mergeCell ref="R156:T156"/>
    <mergeCell ref="U156:W156"/>
    <mergeCell ref="B157:E157"/>
    <mergeCell ref="F157:K157"/>
    <mergeCell ref="L157:N157"/>
    <mergeCell ref="O157:Q157"/>
    <mergeCell ref="R157:T157"/>
    <mergeCell ref="U157:W157"/>
    <mergeCell ref="B158:E158"/>
    <mergeCell ref="F158:K158"/>
    <mergeCell ref="L158:N158"/>
    <mergeCell ref="O158:Q158"/>
    <mergeCell ref="R158:T158"/>
    <mergeCell ref="U158:W158"/>
    <mergeCell ref="B159:H159"/>
    <mergeCell ref="I159:K159"/>
    <mergeCell ref="L159:N159"/>
    <mergeCell ref="O159:Q159"/>
    <mergeCell ref="R159:T159"/>
    <mergeCell ref="U159:W159"/>
    <mergeCell ref="B160:H160"/>
    <mergeCell ref="I160:K160"/>
    <mergeCell ref="L160:N160"/>
    <mergeCell ref="O160:Q160"/>
    <mergeCell ref="R160:T160"/>
    <mergeCell ref="U160:W160"/>
    <mergeCell ref="B161:H161"/>
    <mergeCell ref="I161:K161"/>
    <mergeCell ref="L161:N161"/>
    <mergeCell ref="O161:Q161"/>
    <mergeCell ref="R161:T161"/>
    <mergeCell ref="U161:W161"/>
    <mergeCell ref="B162:H162"/>
    <mergeCell ref="I162:K162"/>
    <mergeCell ref="L162:N162"/>
    <mergeCell ref="O162:Q162"/>
    <mergeCell ref="R162:T162"/>
    <mergeCell ref="U162:W162"/>
    <mergeCell ref="B163:E163"/>
    <mergeCell ref="F163:K163"/>
    <mergeCell ref="L163:N163"/>
    <mergeCell ref="O163:Q163"/>
    <mergeCell ref="R163:T163"/>
    <mergeCell ref="U163:W163"/>
    <mergeCell ref="B164:E164"/>
    <mergeCell ref="F164:K164"/>
    <mergeCell ref="L164:N164"/>
    <mergeCell ref="O164:Q164"/>
    <mergeCell ref="R164:T164"/>
    <mergeCell ref="U164:W164"/>
    <mergeCell ref="B165:H165"/>
    <mergeCell ref="I165:K165"/>
    <mergeCell ref="L165:N165"/>
    <mergeCell ref="O165:Q165"/>
    <mergeCell ref="R165:T165"/>
    <mergeCell ref="U165:W165"/>
    <mergeCell ref="B166:H166"/>
    <mergeCell ref="I166:K166"/>
    <mergeCell ref="L166:N166"/>
    <mergeCell ref="O166:Q166"/>
    <mergeCell ref="R166:T166"/>
    <mergeCell ref="U166:W166"/>
    <mergeCell ref="B167:E167"/>
    <mergeCell ref="F167:K167"/>
    <mergeCell ref="L167:N167"/>
    <mergeCell ref="O167:Q167"/>
    <mergeCell ref="R167:T167"/>
    <mergeCell ref="U167:W167"/>
    <mergeCell ref="B168:E168"/>
    <mergeCell ref="F168:K168"/>
    <mergeCell ref="L168:N168"/>
    <mergeCell ref="O168:Q168"/>
    <mergeCell ref="R168:T168"/>
    <mergeCell ref="U168:W168"/>
    <mergeCell ref="Q169:W169"/>
    <mergeCell ref="A170:B170"/>
    <mergeCell ref="D170:W170"/>
    <mergeCell ref="B171:E171"/>
    <mergeCell ref="F171:K171"/>
    <mergeCell ref="L171:N171"/>
    <mergeCell ref="O171:Q171"/>
    <mergeCell ref="R171:T171"/>
    <mergeCell ref="U171:W171"/>
    <mergeCell ref="B172:H172"/>
    <mergeCell ref="I172:K172"/>
    <mergeCell ref="L172:N172"/>
    <mergeCell ref="O172:Q172"/>
    <mergeCell ref="R172:T172"/>
    <mergeCell ref="U172:W172"/>
    <mergeCell ref="B173:E173"/>
    <mergeCell ref="F173:K173"/>
    <mergeCell ref="L173:N173"/>
    <mergeCell ref="O173:Q173"/>
    <mergeCell ref="R173:T173"/>
    <mergeCell ref="U173:W173"/>
    <mergeCell ref="B174:E174"/>
    <mergeCell ref="F174:K174"/>
    <mergeCell ref="L174:N174"/>
    <mergeCell ref="O174:Q174"/>
    <mergeCell ref="R174:T174"/>
    <mergeCell ref="U174:W174"/>
    <mergeCell ref="B175:H175"/>
    <mergeCell ref="I175:K175"/>
    <mergeCell ref="L175:N175"/>
    <mergeCell ref="O175:Q175"/>
    <mergeCell ref="R175:T175"/>
    <mergeCell ref="U175:W175"/>
    <mergeCell ref="B176:H176"/>
    <mergeCell ref="I176:K176"/>
    <mergeCell ref="L176:N176"/>
    <mergeCell ref="O176:Q176"/>
    <mergeCell ref="R176:T176"/>
    <mergeCell ref="U176:W176"/>
    <mergeCell ref="B177:H177"/>
    <mergeCell ref="I177:K177"/>
    <mergeCell ref="L177:N177"/>
    <mergeCell ref="O177:Q177"/>
    <mergeCell ref="R177:T177"/>
    <mergeCell ref="U177:W177"/>
    <mergeCell ref="B178:E178"/>
    <mergeCell ref="F178:K178"/>
    <mergeCell ref="L178:N178"/>
    <mergeCell ref="O178:Q178"/>
    <mergeCell ref="R178:T178"/>
    <mergeCell ref="U178:W178"/>
    <mergeCell ref="B179:E179"/>
    <mergeCell ref="F179:K179"/>
    <mergeCell ref="L179:N179"/>
    <mergeCell ref="O179:Q179"/>
    <mergeCell ref="R179:T179"/>
    <mergeCell ref="U179:W179"/>
    <mergeCell ref="Q180:W180"/>
    <mergeCell ref="A181:B181"/>
    <mergeCell ref="D181:W181"/>
    <mergeCell ref="B182:E182"/>
    <mergeCell ref="F182:K182"/>
    <mergeCell ref="L182:N182"/>
    <mergeCell ref="O182:Q182"/>
    <mergeCell ref="R182:T182"/>
    <mergeCell ref="U182:W182"/>
    <mergeCell ref="B183:H183"/>
    <mergeCell ref="I183:K183"/>
    <mergeCell ref="L183:N183"/>
    <mergeCell ref="O183:Q183"/>
    <mergeCell ref="R183:T183"/>
    <mergeCell ref="U183:W183"/>
    <mergeCell ref="B184:H184"/>
    <mergeCell ref="I184:K184"/>
    <mergeCell ref="L184:N184"/>
    <mergeCell ref="O184:Q184"/>
    <mergeCell ref="R184:T184"/>
    <mergeCell ref="U184:W184"/>
    <mergeCell ref="B185:H185"/>
    <mergeCell ref="I185:K185"/>
    <mergeCell ref="L185:N185"/>
    <mergeCell ref="O185:Q185"/>
    <mergeCell ref="R185:T185"/>
    <mergeCell ref="U185:W185"/>
    <mergeCell ref="B186:H186"/>
    <mergeCell ref="I186:K186"/>
    <mergeCell ref="L186:N186"/>
    <mergeCell ref="O186:Q186"/>
    <mergeCell ref="R186:T186"/>
    <mergeCell ref="U186:W186"/>
    <mergeCell ref="B187:H187"/>
    <mergeCell ref="I187:K187"/>
    <mergeCell ref="L187:N187"/>
    <mergeCell ref="O187:Q187"/>
    <mergeCell ref="R187:T187"/>
    <mergeCell ref="U187:W187"/>
    <mergeCell ref="B188:H188"/>
    <mergeCell ref="I188:K188"/>
    <mergeCell ref="L188:N188"/>
    <mergeCell ref="O188:Q188"/>
    <mergeCell ref="R188:T188"/>
    <mergeCell ref="U188:W188"/>
    <mergeCell ref="B189:H189"/>
    <mergeCell ref="I189:K189"/>
    <mergeCell ref="L189:N189"/>
    <mergeCell ref="O189:Q189"/>
    <mergeCell ref="R189:T189"/>
    <mergeCell ref="U189:W189"/>
    <mergeCell ref="B190:H190"/>
    <mergeCell ref="I190:K190"/>
    <mergeCell ref="L190:N190"/>
    <mergeCell ref="O190:Q190"/>
    <mergeCell ref="R190:T190"/>
    <mergeCell ref="U190:W190"/>
    <mergeCell ref="B191:H191"/>
    <mergeCell ref="I191:K191"/>
    <mergeCell ref="L191:N191"/>
    <mergeCell ref="O191:Q191"/>
    <mergeCell ref="R191:T191"/>
    <mergeCell ref="U191:W191"/>
    <mergeCell ref="B192:E192"/>
    <mergeCell ref="F192:K192"/>
    <mergeCell ref="L192:N192"/>
    <mergeCell ref="O192:Q192"/>
    <mergeCell ref="R192:T192"/>
    <mergeCell ref="U192:W192"/>
    <mergeCell ref="Q193:W193"/>
    <mergeCell ref="A194:B194"/>
    <mergeCell ref="D194:W194"/>
    <mergeCell ref="B195:E195"/>
    <mergeCell ref="F195:K195"/>
    <mergeCell ref="L195:N195"/>
    <mergeCell ref="O195:Q195"/>
    <mergeCell ref="R195:T195"/>
    <mergeCell ref="U195:W195"/>
    <mergeCell ref="B196:H196"/>
    <mergeCell ref="I196:K196"/>
    <mergeCell ref="L196:N196"/>
    <mergeCell ref="O196:Q196"/>
    <mergeCell ref="R196:T196"/>
    <mergeCell ref="U196:W196"/>
    <mergeCell ref="B197:E197"/>
    <mergeCell ref="F197:K197"/>
    <mergeCell ref="L197:N197"/>
    <mergeCell ref="O197:Q197"/>
    <mergeCell ref="R197:T197"/>
    <mergeCell ref="U197:W197"/>
    <mergeCell ref="Q198:W198"/>
    <mergeCell ref="A199:B199"/>
    <mergeCell ref="D199:W199"/>
    <mergeCell ref="B200:E200"/>
    <mergeCell ref="F200:K200"/>
    <mergeCell ref="L200:N200"/>
    <mergeCell ref="O200:Q200"/>
    <mergeCell ref="R200:T200"/>
    <mergeCell ref="U200:W200"/>
    <mergeCell ref="B201:H201"/>
    <mergeCell ref="I201:K201"/>
    <mergeCell ref="L201:N201"/>
    <mergeCell ref="O201:Q201"/>
    <mergeCell ref="R201:T201"/>
    <mergeCell ref="U201:W201"/>
    <mergeCell ref="B202:E202"/>
    <mergeCell ref="F202:K202"/>
    <mergeCell ref="L202:N202"/>
    <mergeCell ref="O202:Q202"/>
    <mergeCell ref="R202:T202"/>
    <mergeCell ref="U202:W202"/>
    <mergeCell ref="Q203:W203"/>
    <mergeCell ref="A204:B204"/>
    <mergeCell ref="D204:W204"/>
    <mergeCell ref="B205:E205"/>
    <mergeCell ref="F205:K205"/>
    <mergeCell ref="L205:N205"/>
    <mergeCell ref="O205:Q205"/>
    <mergeCell ref="R205:T205"/>
    <mergeCell ref="U205:W205"/>
    <mergeCell ref="B206:H206"/>
    <mergeCell ref="I206:K206"/>
    <mergeCell ref="L206:N206"/>
    <mergeCell ref="O206:Q206"/>
    <mergeCell ref="R206:T206"/>
    <mergeCell ref="U206:W206"/>
    <mergeCell ref="B207:E207"/>
    <mergeCell ref="F207:K207"/>
    <mergeCell ref="L207:N207"/>
    <mergeCell ref="O207:Q207"/>
    <mergeCell ref="R207:T207"/>
    <mergeCell ref="U207:W207"/>
    <mergeCell ref="Q208:W208"/>
    <mergeCell ref="A209:B209"/>
    <mergeCell ref="D209:W209"/>
    <mergeCell ref="B210:E210"/>
    <mergeCell ref="F210:K210"/>
    <mergeCell ref="L210:N210"/>
    <mergeCell ref="O210:Q210"/>
    <mergeCell ref="R210:T210"/>
    <mergeCell ref="U210:W210"/>
    <mergeCell ref="B211:H211"/>
    <mergeCell ref="I211:K211"/>
    <mergeCell ref="L211:N211"/>
    <mergeCell ref="O211:Q211"/>
    <mergeCell ref="R211:T211"/>
    <mergeCell ref="U211:W211"/>
    <mergeCell ref="B212:E212"/>
    <mergeCell ref="F212:K212"/>
    <mergeCell ref="L212:N212"/>
    <mergeCell ref="O212:Q212"/>
    <mergeCell ref="R212:T212"/>
    <mergeCell ref="U212:W212"/>
    <mergeCell ref="Q213:W213"/>
    <mergeCell ref="A214:B214"/>
    <mergeCell ref="D214:W214"/>
    <mergeCell ref="B215:E215"/>
    <mergeCell ref="F215:K215"/>
    <mergeCell ref="L215:N215"/>
    <mergeCell ref="O215:Q215"/>
    <mergeCell ref="R215:T215"/>
    <mergeCell ref="U215:W215"/>
    <mergeCell ref="B216:H216"/>
    <mergeCell ref="I216:K216"/>
    <mergeCell ref="L216:N216"/>
    <mergeCell ref="O216:Q216"/>
    <mergeCell ref="R216:T216"/>
    <mergeCell ref="U216:W216"/>
    <mergeCell ref="B217:E217"/>
    <mergeCell ref="F217:K217"/>
    <mergeCell ref="L217:N217"/>
    <mergeCell ref="O217:Q217"/>
    <mergeCell ref="R217:T217"/>
    <mergeCell ref="U217:W217"/>
    <mergeCell ref="Q218:W218"/>
    <mergeCell ref="A219:B219"/>
    <mergeCell ref="D219:W219"/>
    <mergeCell ref="B220:E220"/>
    <mergeCell ref="F220:K220"/>
    <mergeCell ref="L220:N220"/>
    <mergeCell ref="O220:Q220"/>
    <mergeCell ref="R220:T220"/>
    <mergeCell ref="U220:W220"/>
    <mergeCell ref="B221:H221"/>
    <mergeCell ref="I221:K221"/>
    <mergeCell ref="L221:N221"/>
    <mergeCell ref="O221:Q221"/>
    <mergeCell ref="R221:T221"/>
    <mergeCell ref="U221:W221"/>
    <mergeCell ref="B222:E222"/>
    <mergeCell ref="F222:K222"/>
    <mergeCell ref="L222:N222"/>
    <mergeCell ref="O222:Q222"/>
    <mergeCell ref="R222:T222"/>
    <mergeCell ref="U222:W222"/>
    <mergeCell ref="Q223:W223"/>
    <mergeCell ref="A224:B224"/>
    <mergeCell ref="D224:W224"/>
    <mergeCell ref="B225:E225"/>
    <mergeCell ref="F225:K225"/>
    <mergeCell ref="L225:N225"/>
    <mergeCell ref="O225:Q225"/>
    <mergeCell ref="R225:T225"/>
    <mergeCell ref="U225:W225"/>
    <mergeCell ref="B226:H226"/>
    <mergeCell ref="I226:K226"/>
    <mergeCell ref="L226:N226"/>
    <mergeCell ref="O226:Q226"/>
    <mergeCell ref="R226:T226"/>
    <mergeCell ref="U226:W226"/>
    <mergeCell ref="B227:E227"/>
    <mergeCell ref="F227:K227"/>
    <mergeCell ref="L227:N227"/>
    <mergeCell ref="O227:Q227"/>
    <mergeCell ref="R227:T227"/>
    <mergeCell ref="U227:W227"/>
    <mergeCell ref="Q228:W228"/>
    <mergeCell ref="A229:B229"/>
    <mergeCell ref="D229:W229"/>
    <mergeCell ref="B230:E230"/>
    <mergeCell ref="F230:K230"/>
    <mergeCell ref="L230:N230"/>
    <mergeCell ref="O230:Q230"/>
    <mergeCell ref="R230:T230"/>
    <mergeCell ref="U230:W230"/>
    <mergeCell ref="B231:H231"/>
    <mergeCell ref="I231:K231"/>
    <mergeCell ref="L231:N231"/>
    <mergeCell ref="O231:Q231"/>
    <mergeCell ref="R231:T231"/>
    <mergeCell ref="U231:W231"/>
    <mergeCell ref="B232:H232"/>
    <mergeCell ref="I232:K232"/>
    <mergeCell ref="L232:N232"/>
    <mergeCell ref="O232:Q232"/>
    <mergeCell ref="R232:T232"/>
    <mergeCell ref="U232:W232"/>
    <mergeCell ref="B233:H233"/>
    <mergeCell ref="I233:K233"/>
    <mergeCell ref="L233:N233"/>
    <mergeCell ref="O233:Q233"/>
    <mergeCell ref="R233:T233"/>
    <mergeCell ref="U233:W233"/>
    <mergeCell ref="B234:E234"/>
    <mergeCell ref="F234:K234"/>
    <mergeCell ref="L234:N234"/>
    <mergeCell ref="O234:Q234"/>
    <mergeCell ref="R234:T234"/>
    <mergeCell ref="U234:W234"/>
    <mergeCell ref="Q235:W235"/>
    <mergeCell ref="A236:B236"/>
    <mergeCell ref="D236:W236"/>
    <mergeCell ref="B237:E237"/>
    <mergeCell ref="F237:K237"/>
    <mergeCell ref="L237:N237"/>
    <mergeCell ref="O237:Q237"/>
    <mergeCell ref="R237:T237"/>
    <mergeCell ref="U237:W237"/>
    <mergeCell ref="B238:H238"/>
    <mergeCell ref="I238:K238"/>
    <mergeCell ref="L238:N238"/>
    <mergeCell ref="O238:Q238"/>
    <mergeCell ref="R238:T238"/>
    <mergeCell ref="U238:W238"/>
    <mergeCell ref="B239:E239"/>
    <mergeCell ref="F239:K239"/>
    <mergeCell ref="L239:N239"/>
    <mergeCell ref="O239:Q239"/>
    <mergeCell ref="R239:T239"/>
    <mergeCell ref="U239:W239"/>
    <mergeCell ref="Q240:W240"/>
    <mergeCell ref="A241:B241"/>
    <mergeCell ref="D241:W241"/>
    <mergeCell ref="B242:E242"/>
    <mergeCell ref="F242:K242"/>
    <mergeCell ref="L242:N242"/>
    <mergeCell ref="O242:Q242"/>
    <mergeCell ref="R242:T242"/>
    <mergeCell ref="U242:W242"/>
    <mergeCell ref="B243:H243"/>
    <mergeCell ref="I243:K243"/>
    <mergeCell ref="L243:N243"/>
    <mergeCell ref="O243:Q243"/>
    <mergeCell ref="R243:T243"/>
    <mergeCell ref="U243:W243"/>
    <mergeCell ref="B244:E244"/>
    <mergeCell ref="F244:K244"/>
    <mergeCell ref="L244:N244"/>
    <mergeCell ref="O244:Q244"/>
    <mergeCell ref="R244:T244"/>
    <mergeCell ref="U244:W244"/>
    <mergeCell ref="Q245:W245"/>
    <mergeCell ref="A246:B246"/>
    <mergeCell ref="D246:W246"/>
    <mergeCell ref="B247:E247"/>
    <mergeCell ref="F247:K247"/>
    <mergeCell ref="L247:N247"/>
    <mergeCell ref="O247:Q247"/>
    <mergeCell ref="R247:T247"/>
    <mergeCell ref="U247:W247"/>
    <mergeCell ref="B248:H248"/>
    <mergeCell ref="I248:K248"/>
    <mergeCell ref="L248:N248"/>
    <mergeCell ref="O248:Q248"/>
    <mergeCell ref="R248:T248"/>
    <mergeCell ref="U248:W248"/>
    <mergeCell ref="B249:H249"/>
    <mergeCell ref="I249:K249"/>
    <mergeCell ref="L249:N249"/>
    <mergeCell ref="O249:Q249"/>
    <mergeCell ref="R249:T249"/>
    <mergeCell ref="U249:W249"/>
    <mergeCell ref="B250:E250"/>
    <mergeCell ref="F250:K250"/>
    <mergeCell ref="L250:N250"/>
    <mergeCell ref="O250:Q250"/>
    <mergeCell ref="R250:T250"/>
    <mergeCell ref="U250:W250"/>
    <mergeCell ref="Q251:W251"/>
    <mergeCell ref="A252:B252"/>
    <mergeCell ref="D252:W252"/>
    <mergeCell ref="B253:E253"/>
    <mergeCell ref="F253:K253"/>
    <mergeCell ref="L253:N253"/>
    <mergeCell ref="O253:Q253"/>
    <mergeCell ref="R253:T253"/>
    <mergeCell ref="U253:W253"/>
    <mergeCell ref="B254:H254"/>
    <mergeCell ref="I254:K254"/>
    <mergeCell ref="L254:N254"/>
    <mergeCell ref="O254:Q254"/>
    <mergeCell ref="R254:T254"/>
    <mergeCell ref="U254:W254"/>
    <mergeCell ref="B255:H255"/>
    <mergeCell ref="I255:K255"/>
    <mergeCell ref="L255:N255"/>
    <mergeCell ref="O255:Q255"/>
    <mergeCell ref="R255:T255"/>
    <mergeCell ref="U255:W255"/>
    <mergeCell ref="B256:E256"/>
    <mergeCell ref="F256:K256"/>
    <mergeCell ref="L256:N256"/>
    <mergeCell ref="O256:Q256"/>
    <mergeCell ref="R256:T256"/>
    <mergeCell ref="U256:W256"/>
    <mergeCell ref="Q257:W257"/>
    <mergeCell ref="A258:B258"/>
    <mergeCell ref="D258:W258"/>
    <mergeCell ref="B259:E259"/>
    <mergeCell ref="F259:K259"/>
    <mergeCell ref="L259:N259"/>
    <mergeCell ref="O259:Q259"/>
    <mergeCell ref="R259:T259"/>
    <mergeCell ref="U259:W259"/>
    <mergeCell ref="B260:H260"/>
    <mergeCell ref="I260:K260"/>
    <mergeCell ref="L260:N260"/>
    <mergeCell ref="O260:Q260"/>
    <mergeCell ref="R260:T260"/>
    <mergeCell ref="U260:W260"/>
    <mergeCell ref="B261:H261"/>
    <mergeCell ref="I261:K261"/>
    <mergeCell ref="L261:N261"/>
    <mergeCell ref="O261:Q261"/>
    <mergeCell ref="R261:T261"/>
    <mergeCell ref="U261:W261"/>
    <mergeCell ref="B262:H262"/>
    <mergeCell ref="I262:K262"/>
    <mergeCell ref="L262:N262"/>
    <mergeCell ref="O262:Q262"/>
    <mergeCell ref="R262:T262"/>
    <mergeCell ref="U262:W262"/>
    <mergeCell ref="B263:E263"/>
    <mergeCell ref="F263:K263"/>
    <mergeCell ref="L263:N263"/>
    <mergeCell ref="O263:Q263"/>
    <mergeCell ref="R263:T263"/>
    <mergeCell ref="U263:W263"/>
    <mergeCell ref="Q264:W264"/>
    <mergeCell ref="A265:B265"/>
    <mergeCell ref="D265:W265"/>
    <mergeCell ref="B266:E266"/>
    <mergeCell ref="F266:K266"/>
    <mergeCell ref="L266:N266"/>
    <mergeCell ref="O266:Q266"/>
    <mergeCell ref="R266:T266"/>
    <mergeCell ref="U266:W266"/>
    <mergeCell ref="B267:H267"/>
    <mergeCell ref="I267:K267"/>
    <mergeCell ref="L267:N267"/>
    <mergeCell ref="O267:Q267"/>
    <mergeCell ref="R267:T267"/>
    <mergeCell ref="U267:W267"/>
    <mergeCell ref="B268:H268"/>
    <mergeCell ref="I268:K268"/>
    <mergeCell ref="L268:N268"/>
    <mergeCell ref="O268:Q268"/>
    <mergeCell ref="R268:T268"/>
    <mergeCell ref="U268:W268"/>
    <mergeCell ref="B269:E269"/>
    <mergeCell ref="F269:K269"/>
    <mergeCell ref="L269:N269"/>
    <mergeCell ref="O269:Q269"/>
    <mergeCell ref="R269:T269"/>
    <mergeCell ref="U269:W269"/>
    <mergeCell ref="Q270:W270"/>
    <mergeCell ref="A271:B271"/>
    <mergeCell ref="D271:W271"/>
    <mergeCell ref="B272:E272"/>
    <mergeCell ref="F272:K272"/>
    <mergeCell ref="L272:N272"/>
    <mergeCell ref="O272:Q272"/>
    <mergeCell ref="R272:T272"/>
    <mergeCell ref="U272:W272"/>
    <mergeCell ref="B273:H273"/>
    <mergeCell ref="I273:K273"/>
    <mergeCell ref="L273:N273"/>
    <mergeCell ref="O273:Q273"/>
    <mergeCell ref="R273:T273"/>
    <mergeCell ref="U273:W273"/>
    <mergeCell ref="B274:E274"/>
    <mergeCell ref="F274:K274"/>
    <mergeCell ref="L274:N274"/>
    <mergeCell ref="O274:Q274"/>
    <mergeCell ref="R274:T274"/>
    <mergeCell ref="U274:W274"/>
    <mergeCell ref="Q275:W275"/>
    <mergeCell ref="A276:B276"/>
    <mergeCell ref="D276:W276"/>
    <mergeCell ref="B277:E277"/>
    <mergeCell ref="F277:K277"/>
    <mergeCell ref="L277:N277"/>
    <mergeCell ref="O277:Q277"/>
    <mergeCell ref="R277:T277"/>
    <mergeCell ref="U277:W277"/>
    <mergeCell ref="B278:H278"/>
    <mergeCell ref="I278:K278"/>
    <mergeCell ref="L278:N278"/>
    <mergeCell ref="O278:Q278"/>
    <mergeCell ref="R278:T278"/>
    <mergeCell ref="U278:W278"/>
    <mergeCell ref="B279:E279"/>
    <mergeCell ref="F279:K279"/>
    <mergeCell ref="L279:N279"/>
    <mergeCell ref="O279:Q279"/>
    <mergeCell ref="R279:T279"/>
    <mergeCell ref="U279:W279"/>
    <mergeCell ref="Q280:W280"/>
    <mergeCell ref="A281:B281"/>
    <mergeCell ref="D281:W281"/>
    <mergeCell ref="B282:E282"/>
    <mergeCell ref="F282:K282"/>
    <mergeCell ref="L282:N282"/>
    <mergeCell ref="O282:Q282"/>
    <mergeCell ref="R282:T282"/>
    <mergeCell ref="U282:W282"/>
    <mergeCell ref="B283:H283"/>
    <mergeCell ref="I283:K283"/>
    <mergeCell ref="L283:N283"/>
    <mergeCell ref="O283:Q283"/>
    <mergeCell ref="R283:T283"/>
    <mergeCell ref="U283:W283"/>
    <mergeCell ref="B284:H284"/>
    <mergeCell ref="I284:K284"/>
    <mergeCell ref="L284:N284"/>
    <mergeCell ref="O284:Q284"/>
    <mergeCell ref="R284:T284"/>
    <mergeCell ref="U284:W284"/>
    <mergeCell ref="B285:E285"/>
    <mergeCell ref="F285:K285"/>
    <mergeCell ref="L285:N285"/>
    <mergeCell ref="O285:Q285"/>
    <mergeCell ref="R285:T285"/>
    <mergeCell ref="U285:W285"/>
    <mergeCell ref="Q286:W286"/>
    <mergeCell ref="A287:B287"/>
    <mergeCell ref="D287:W287"/>
    <mergeCell ref="B288:E288"/>
    <mergeCell ref="F288:K288"/>
    <mergeCell ref="L288:N288"/>
    <mergeCell ref="O288:Q288"/>
    <mergeCell ref="R288:T288"/>
    <mergeCell ref="U288:W288"/>
    <mergeCell ref="B289:H289"/>
    <mergeCell ref="I289:K289"/>
    <mergeCell ref="L289:N289"/>
    <mergeCell ref="O289:Q289"/>
    <mergeCell ref="R289:T289"/>
    <mergeCell ref="U289:W289"/>
    <mergeCell ref="B290:E290"/>
    <mergeCell ref="F290:K290"/>
    <mergeCell ref="L290:N290"/>
    <mergeCell ref="O290:Q290"/>
    <mergeCell ref="R290:T290"/>
    <mergeCell ref="U290:W290"/>
    <mergeCell ref="Q291:W291"/>
    <mergeCell ref="A292:B292"/>
    <mergeCell ref="D292:W292"/>
    <mergeCell ref="B293:E293"/>
    <mergeCell ref="F293:K293"/>
    <mergeCell ref="L293:N293"/>
    <mergeCell ref="O293:Q293"/>
    <mergeCell ref="R293:T293"/>
    <mergeCell ref="U293:W293"/>
    <mergeCell ref="B294:H294"/>
    <mergeCell ref="I294:K294"/>
    <mergeCell ref="L294:N294"/>
    <mergeCell ref="O294:Q294"/>
    <mergeCell ref="R294:T294"/>
    <mergeCell ref="U294:W294"/>
    <mergeCell ref="B295:E295"/>
    <mergeCell ref="F295:K295"/>
    <mergeCell ref="L295:N295"/>
    <mergeCell ref="O295:Q295"/>
    <mergeCell ref="R295:T295"/>
    <mergeCell ref="U295:W295"/>
    <mergeCell ref="Q296:W296"/>
    <mergeCell ref="A297:B297"/>
    <mergeCell ref="D297:W297"/>
    <mergeCell ref="B298:E298"/>
    <mergeCell ref="F298:K298"/>
    <mergeCell ref="L298:N298"/>
    <mergeCell ref="O298:Q298"/>
    <mergeCell ref="R298:T298"/>
    <mergeCell ref="U298:W298"/>
    <mergeCell ref="B299:H299"/>
    <mergeCell ref="I299:K299"/>
    <mergeCell ref="L299:N299"/>
    <mergeCell ref="O299:Q299"/>
    <mergeCell ref="R299:T299"/>
    <mergeCell ref="U299:W299"/>
    <mergeCell ref="B300:E300"/>
    <mergeCell ref="F300:K300"/>
    <mergeCell ref="L300:N300"/>
    <mergeCell ref="O300:Q300"/>
    <mergeCell ref="R300:T300"/>
    <mergeCell ref="U300:W300"/>
    <mergeCell ref="Q301:W301"/>
    <mergeCell ref="A302:B302"/>
    <mergeCell ref="D302:W302"/>
    <mergeCell ref="B303:E303"/>
    <mergeCell ref="F303:K303"/>
    <mergeCell ref="L303:N303"/>
    <mergeCell ref="O303:Q303"/>
    <mergeCell ref="R303:T303"/>
    <mergeCell ref="U303:W303"/>
    <mergeCell ref="B304:H304"/>
    <mergeCell ref="I304:K304"/>
    <mergeCell ref="L304:N304"/>
    <mergeCell ref="O304:Q304"/>
    <mergeCell ref="R304:T304"/>
    <mergeCell ref="U304:W304"/>
    <mergeCell ref="B305:H305"/>
    <mergeCell ref="I305:K305"/>
    <mergeCell ref="L305:N305"/>
    <mergeCell ref="O305:Q305"/>
    <mergeCell ref="R305:T305"/>
    <mergeCell ref="U305:W305"/>
    <mergeCell ref="B306:E306"/>
    <mergeCell ref="F306:K306"/>
    <mergeCell ref="L306:N306"/>
    <mergeCell ref="O306:Q306"/>
    <mergeCell ref="R306:T306"/>
    <mergeCell ref="U306:W306"/>
    <mergeCell ref="Q307:W307"/>
    <mergeCell ref="A308:B308"/>
    <mergeCell ref="D308:W308"/>
    <mergeCell ref="B309:E309"/>
    <mergeCell ref="F309:K309"/>
    <mergeCell ref="L309:N309"/>
    <mergeCell ref="O309:Q309"/>
    <mergeCell ref="R309:T309"/>
    <mergeCell ref="U309:W309"/>
    <mergeCell ref="B310:H310"/>
    <mergeCell ref="I310:K310"/>
    <mergeCell ref="L310:N310"/>
    <mergeCell ref="O310:Q310"/>
    <mergeCell ref="R310:T310"/>
    <mergeCell ref="U310:W310"/>
    <mergeCell ref="B311:H311"/>
    <mergeCell ref="I311:K311"/>
    <mergeCell ref="L311:N311"/>
    <mergeCell ref="O311:Q311"/>
    <mergeCell ref="R311:T311"/>
    <mergeCell ref="U311:W311"/>
    <mergeCell ref="B312:E312"/>
    <mergeCell ref="F312:K312"/>
    <mergeCell ref="L312:N312"/>
    <mergeCell ref="O312:Q312"/>
    <mergeCell ref="R312:T312"/>
    <mergeCell ref="U312:W312"/>
    <mergeCell ref="Q313:W313"/>
    <mergeCell ref="A314:B314"/>
    <mergeCell ref="D314:W314"/>
    <mergeCell ref="B315:E315"/>
    <mergeCell ref="F315:K315"/>
    <mergeCell ref="L315:N315"/>
    <mergeCell ref="O315:Q315"/>
    <mergeCell ref="R315:T315"/>
    <mergeCell ref="U315:W315"/>
    <mergeCell ref="B316:H316"/>
    <mergeCell ref="I316:K316"/>
    <mergeCell ref="L316:N316"/>
    <mergeCell ref="O316:Q316"/>
    <mergeCell ref="R316:T316"/>
    <mergeCell ref="U316:W316"/>
    <mergeCell ref="B317:H317"/>
    <mergeCell ref="I317:K317"/>
    <mergeCell ref="L317:N317"/>
    <mergeCell ref="O317:Q317"/>
    <mergeCell ref="R317:T317"/>
    <mergeCell ref="U317:W317"/>
    <mergeCell ref="B318:H318"/>
    <mergeCell ref="I318:K318"/>
    <mergeCell ref="L318:N318"/>
    <mergeCell ref="O318:Q318"/>
    <mergeCell ref="R318:T318"/>
    <mergeCell ref="U318:W318"/>
    <mergeCell ref="B319:H319"/>
    <mergeCell ref="I319:K319"/>
    <mergeCell ref="L319:N319"/>
    <mergeCell ref="O319:Q319"/>
    <mergeCell ref="R319:T319"/>
    <mergeCell ref="U319:W319"/>
    <mergeCell ref="B320:H320"/>
    <mergeCell ref="I320:K320"/>
    <mergeCell ref="L320:N320"/>
    <mergeCell ref="O320:Q320"/>
    <mergeCell ref="R320:T320"/>
    <mergeCell ref="U320:W320"/>
    <mergeCell ref="B321:H321"/>
    <mergeCell ref="I321:K321"/>
    <mergeCell ref="L321:N321"/>
    <mergeCell ref="O321:Q321"/>
    <mergeCell ref="R321:T321"/>
    <mergeCell ref="U321:W321"/>
    <mergeCell ref="B322:H322"/>
    <mergeCell ref="I322:K322"/>
    <mergeCell ref="L322:N322"/>
    <mergeCell ref="O322:Q322"/>
    <mergeCell ref="R322:T322"/>
    <mergeCell ref="U322:W322"/>
    <mergeCell ref="B323:E323"/>
    <mergeCell ref="F323:K323"/>
    <mergeCell ref="L323:N323"/>
    <mergeCell ref="O323:Q323"/>
    <mergeCell ref="R323:T323"/>
    <mergeCell ref="U323:W323"/>
    <mergeCell ref="Q324:W324"/>
    <mergeCell ref="A325:B325"/>
    <mergeCell ref="D325:W325"/>
    <mergeCell ref="B326:E326"/>
    <mergeCell ref="F326:K326"/>
    <mergeCell ref="L326:N326"/>
    <mergeCell ref="O326:Q326"/>
    <mergeCell ref="R326:T326"/>
    <mergeCell ref="U326:W326"/>
    <mergeCell ref="B327:H327"/>
    <mergeCell ref="I327:K327"/>
    <mergeCell ref="L327:N327"/>
    <mergeCell ref="O327:Q327"/>
    <mergeCell ref="R327:T327"/>
    <mergeCell ref="U327:W327"/>
    <mergeCell ref="B328:E328"/>
    <mergeCell ref="F328:K328"/>
    <mergeCell ref="L328:N328"/>
    <mergeCell ref="O328:Q328"/>
    <mergeCell ref="R328:T328"/>
    <mergeCell ref="U328:W328"/>
    <mergeCell ref="B329:E329"/>
    <mergeCell ref="F329:K329"/>
    <mergeCell ref="L329:N329"/>
    <mergeCell ref="O329:Q329"/>
    <mergeCell ref="R329:T329"/>
    <mergeCell ref="U329:W329"/>
    <mergeCell ref="B330:H330"/>
    <mergeCell ref="I330:K330"/>
    <mergeCell ref="L330:N330"/>
    <mergeCell ref="O330:Q330"/>
    <mergeCell ref="R330:T330"/>
    <mergeCell ref="U330:W330"/>
    <mergeCell ref="B331:H331"/>
    <mergeCell ref="I331:K331"/>
    <mergeCell ref="L331:N331"/>
    <mergeCell ref="O331:Q331"/>
    <mergeCell ref="R331:T331"/>
    <mergeCell ref="U331:W331"/>
    <mergeCell ref="B332:E332"/>
    <mergeCell ref="F332:K332"/>
    <mergeCell ref="L332:N332"/>
    <mergeCell ref="O332:Q332"/>
    <mergeCell ref="R332:T332"/>
    <mergeCell ref="U332:W332"/>
    <mergeCell ref="B333:E333"/>
    <mergeCell ref="F333:K333"/>
    <mergeCell ref="L333:N333"/>
    <mergeCell ref="O333:Q333"/>
    <mergeCell ref="R333:T333"/>
    <mergeCell ref="U333:W333"/>
    <mergeCell ref="Q334:W334"/>
    <mergeCell ref="A335:B335"/>
    <mergeCell ref="D335:W335"/>
    <mergeCell ref="B336:E336"/>
    <mergeCell ref="F336:K336"/>
    <mergeCell ref="L336:N336"/>
    <mergeCell ref="O336:Q336"/>
    <mergeCell ref="R336:T336"/>
    <mergeCell ref="U336:W336"/>
    <mergeCell ref="B337:H337"/>
    <mergeCell ref="I337:K337"/>
    <mergeCell ref="L337:N337"/>
    <mergeCell ref="O337:Q337"/>
    <mergeCell ref="R337:T337"/>
    <mergeCell ref="U337:W337"/>
    <mergeCell ref="B338:H338"/>
    <mergeCell ref="I338:K338"/>
    <mergeCell ref="L338:N338"/>
    <mergeCell ref="O338:Q338"/>
    <mergeCell ref="R338:T338"/>
    <mergeCell ref="U338:W338"/>
    <mergeCell ref="B339:H339"/>
    <mergeCell ref="I339:K339"/>
    <mergeCell ref="L339:N339"/>
    <mergeCell ref="O339:Q339"/>
    <mergeCell ref="R339:T339"/>
    <mergeCell ref="U339:W339"/>
    <mergeCell ref="B340:H340"/>
    <mergeCell ref="I340:K340"/>
    <mergeCell ref="L340:N340"/>
    <mergeCell ref="O340:Q340"/>
    <mergeCell ref="R340:T340"/>
    <mergeCell ref="U340:W340"/>
    <mergeCell ref="B341:H341"/>
    <mergeCell ref="I341:K341"/>
    <mergeCell ref="L341:N341"/>
    <mergeCell ref="O341:Q341"/>
    <mergeCell ref="R341:T341"/>
    <mergeCell ref="U341:W341"/>
    <mergeCell ref="B342:H342"/>
    <mergeCell ref="I342:K342"/>
    <mergeCell ref="L342:N342"/>
    <mergeCell ref="O342:Q342"/>
    <mergeCell ref="R342:T342"/>
    <mergeCell ref="U342:W342"/>
    <mergeCell ref="B343:H343"/>
    <mergeCell ref="I343:K343"/>
    <mergeCell ref="L343:N343"/>
    <mergeCell ref="O343:Q343"/>
    <mergeCell ref="R343:T343"/>
    <mergeCell ref="U343:W343"/>
    <mergeCell ref="B344:H344"/>
    <mergeCell ref="I344:K344"/>
    <mergeCell ref="L344:N344"/>
    <mergeCell ref="O344:Q344"/>
    <mergeCell ref="R344:T344"/>
    <mergeCell ref="U344:W344"/>
    <mergeCell ref="B345:H345"/>
    <mergeCell ref="I345:K345"/>
    <mergeCell ref="L345:N345"/>
    <mergeCell ref="O345:Q345"/>
    <mergeCell ref="R345:T345"/>
    <mergeCell ref="U345:W345"/>
    <mergeCell ref="B346:E346"/>
    <mergeCell ref="F346:K346"/>
    <mergeCell ref="L346:N346"/>
    <mergeCell ref="O346:Q346"/>
    <mergeCell ref="R346:T346"/>
    <mergeCell ref="U346:W346"/>
    <mergeCell ref="B347:E347"/>
    <mergeCell ref="F347:K347"/>
    <mergeCell ref="L347:N347"/>
    <mergeCell ref="O347:Q347"/>
    <mergeCell ref="R347:T347"/>
    <mergeCell ref="U347:W347"/>
    <mergeCell ref="B348:H348"/>
    <mergeCell ref="I348:K348"/>
    <mergeCell ref="L348:N348"/>
    <mergeCell ref="O348:Q348"/>
    <mergeCell ref="R348:T348"/>
    <mergeCell ref="U348:W348"/>
    <mergeCell ref="B349:E349"/>
    <mergeCell ref="F349:K349"/>
    <mergeCell ref="L349:N349"/>
    <mergeCell ref="O349:Q349"/>
    <mergeCell ref="R349:T349"/>
    <mergeCell ref="U349:W349"/>
    <mergeCell ref="B350:E350"/>
    <mergeCell ref="F350:K350"/>
    <mergeCell ref="L350:N350"/>
    <mergeCell ref="O350:Q350"/>
    <mergeCell ref="R350:T350"/>
    <mergeCell ref="U350:W350"/>
    <mergeCell ref="Q351:W351"/>
    <mergeCell ref="A352:B352"/>
    <mergeCell ref="D352:W352"/>
    <mergeCell ref="B353:E353"/>
    <mergeCell ref="F353:K353"/>
    <mergeCell ref="L353:N353"/>
    <mergeCell ref="O353:Q353"/>
    <mergeCell ref="R353:T353"/>
    <mergeCell ref="U353:W353"/>
    <mergeCell ref="B354:H354"/>
    <mergeCell ref="I354:K354"/>
    <mergeCell ref="L354:N354"/>
    <mergeCell ref="O354:Q354"/>
    <mergeCell ref="R354:T354"/>
    <mergeCell ref="U354:W354"/>
    <mergeCell ref="B355:E355"/>
    <mergeCell ref="F355:K355"/>
    <mergeCell ref="L355:N355"/>
    <mergeCell ref="O355:Q355"/>
    <mergeCell ref="R355:T355"/>
    <mergeCell ref="U355:W355"/>
    <mergeCell ref="Q356:W356"/>
    <mergeCell ref="A357:B357"/>
    <mergeCell ref="D357:W357"/>
    <mergeCell ref="B358:E358"/>
    <mergeCell ref="F358:K358"/>
    <mergeCell ref="L358:N358"/>
    <mergeCell ref="O358:Q358"/>
    <mergeCell ref="R358:T358"/>
    <mergeCell ref="U358:W358"/>
    <mergeCell ref="B359:H359"/>
    <mergeCell ref="I359:K359"/>
    <mergeCell ref="L359:N359"/>
    <mergeCell ref="O359:Q359"/>
    <mergeCell ref="R359:T359"/>
    <mergeCell ref="U359:W359"/>
    <mergeCell ref="B360:H360"/>
    <mergeCell ref="I360:K360"/>
    <mergeCell ref="L360:N360"/>
    <mergeCell ref="O360:Q360"/>
    <mergeCell ref="R360:T360"/>
    <mergeCell ref="U360:W360"/>
    <mergeCell ref="B361:H361"/>
    <mergeCell ref="I361:K361"/>
    <mergeCell ref="L361:N361"/>
    <mergeCell ref="O361:Q361"/>
    <mergeCell ref="R361:T361"/>
    <mergeCell ref="U361:W361"/>
    <mergeCell ref="B362:H362"/>
    <mergeCell ref="I362:K362"/>
    <mergeCell ref="L362:N362"/>
    <mergeCell ref="O362:Q362"/>
    <mergeCell ref="R362:T362"/>
    <mergeCell ref="U362:W362"/>
    <mergeCell ref="B363:E363"/>
    <mergeCell ref="F363:K363"/>
    <mergeCell ref="L363:N363"/>
    <mergeCell ref="O363:Q363"/>
    <mergeCell ref="R363:T363"/>
    <mergeCell ref="U363:W363"/>
    <mergeCell ref="B364:E364"/>
    <mergeCell ref="F364:K364"/>
    <mergeCell ref="L364:N364"/>
    <mergeCell ref="O364:Q364"/>
    <mergeCell ref="R364:T364"/>
    <mergeCell ref="U364:W364"/>
    <mergeCell ref="B365:H365"/>
    <mergeCell ref="I365:K365"/>
    <mergeCell ref="L365:N365"/>
    <mergeCell ref="O365:Q365"/>
    <mergeCell ref="R365:T365"/>
    <mergeCell ref="U365:W365"/>
    <mergeCell ref="B366:E366"/>
    <mergeCell ref="F366:K366"/>
    <mergeCell ref="L366:N366"/>
    <mergeCell ref="O366:Q366"/>
    <mergeCell ref="R366:T366"/>
    <mergeCell ref="U366:W366"/>
    <mergeCell ref="B367:E367"/>
    <mergeCell ref="F367:K367"/>
    <mergeCell ref="L367:N367"/>
    <mergeCell ref="O367:Q367"/>
    <mergeCell ref="R367:T367"/>
    <mergeCell ref="U367:W367"/>
    <mergeCell ref="Q368:W368"/>
    <mergeCell ref="A369:B369"/>
    <mergeCell ref="D369:W369"/>
    <mergeCell ref="B370:E370"/>
    <mergeCell ref="F370:K370"/>
    <mergeCell ref="L370:N370"/>
    <mergeCell ref="O370:Q370"/>
    <mergeCell ref="R370:T370"/>
    <mergeCell ref="U370:W370"/>
    <mergeCell ref="B371:H371"/>
    <mergeCell ref="I371:K371"/>
    <mergeCell ref="L371:N371"/>
    <mergeCell ref="O371:Q371"/>
    <mergeCell ref="R371:T371"/>
    <mergeCell ref="U371:W371"/>
    <mergeCell ref="B372:H372"/>
    <mergeCell ref="I372:K372"/>
    <mergeCell ref="L372:N372"/>
    <mergeCell ref="O372:Q372"/>
    <mergeCell ref="R372:T372"/>
    <mergeCell ref="U372:W372"/>
    <mergeCell ref="B373:H373"/>
    <mergeCell ref="I373:K373"/>
    <mergeCell ref="L373:N373"/>
    <mergeCell ref="O373:Q373"/>
    <mergeCell ref="R373:T373"/>
    <mergeCell ref="U373:W373"/>
    <mergeCell ref="B374:H374"/>
    <mergeCell ref="I374:K374"/>
    <mergeCell ref="L374:N374"/>
    <mergeCell ref="O374:Q374"/>
    <mergeCell ref="R374:T374"/>
    <mergeCell ref="U374:W374"/>
    <mergeCell ref="B375:H375"/>
    <mergeCell ref="I375:K375"/>
    <mergeCell ref="L375:N375"/>
    <mergeCell ref="O375:Q375"/>
    <mergeCell ref="R375:T375"/>
    <mergeCell ref="U375:W375"/>
    <mergeCell ref="B376:E376"/>
    <mergeCell ref="F376:K376"/>
    <mergeCell ref="L376:N376"/>
    <mergeCell ref="O376:Q376"/>
    <mergeCell ref="R376:T376"/>
    <mergeCell ref="U376:W376"/>
    <mergeCell ref="Q377:W377"/>
    <mergeCell ref="A378:B378"/>
    <mergeCell ref="D378:W378"/>
    <mergeCell ref="B379:E379"/>
    <mergeCell ref="F379:K379"/>
    <mergeCell ref="L379:N379"/>
    <mergeCell ref="O379:Q379"/>
    <mergeCell ref="R379:T379"/>
    <mergeCell ref="U379:W379"/>
    <mergeCell ref="B380:H380"/>
    <mergeCell ref="I380:K380"/>
    <mergeCell ref="L380:N380"/>
    <mergeCell ref="O380:Q380"/>
    <mergeCell ref="R380:T380"/>
    <mergeCell ref="U380:W380"/>
    <mergeCell ref="B381:H381"/>
    <mergeCell ref="I381:K381"/>
    <mergeCell ref="L381:N381"/>
    <mergeCell ref="O381:Q381"/>
    <mergeCell ref="R381:T381"/>
    <mergeCell ref="U381:W381"/>
    <mergeCell ref="B382:H382"/>
    <mergeCell ref="I382:K382"/>
    <mergeCell ref="L382:N382"/>
    <mergeCell ref="O382:Q382"/>
    <mergeCell ref="R382:T382"/>
    <mergeCell ref="U382:W382"/>
    <mergeCell ref="B383:H383"/>
    <mergeCell ref="I383:K383"/>
    <mergeCell ref="L383:N383"/>
    <mergeCell ref="O383:Q383"/>
    <mergeCell ref="R383:T383"/>
    <mergeCell ref="U383:W383"/>
    <mergeCell ref="B384:H384"/>
    <mergeCell ref="I384:K384"/>
    <mergeCell ref="L384:N384"/>
    <mergeCell ref="O384:Q384"/>
    <mergeCell ref="R384:T384"/>
    <mergeCell ref="U384:W384"/>
    <mergeCell ref="B385:E385"/>
    <mergeCell ref="F385:K385"/>
    <mergeCell ref="L385:N385"/>
    <mergeCell ref="O385:Q385"/>
    <mergeCell ref="R385:T385"/>
    <mergeCell ref="U385:W385"/>
    <mergeCell ref="Q386:W386"/>
    <mergeCell ref="A387:B387"/>
    <mergeCell ref="D387:W387"/>
    <mergeCell ref="B388:E388"/>
    <mergeCell ref="F388:K388"/>
    <mergeCell ref="L388:N388"/>
    <mergeCell ref="O388:Q388"/>
    <mergeCell ref="R388:T388"/>
    <mergeCell ref="U388:W388"/>
    <mergeCell ref="B389:H389"/>
    <mergeCell ref="I389:K389"/>
    <mergeCell ref="L389:N389"/>
    <mergeCell ref="O389:Q389"/>
    <mergeCell ref="R389:T389"/>
    <mergeCell ref="U389:W389"/>
    <mergeCell ref="B390:H390"/>
    <mergeCell ref="I390:K390"/>
    <mergeCell ref="L390:N390"/>
    <mergeCell ref="O390:Q390"/>
    <mergeCell ref="R390:T390"/>
    <mergeCell ref="U390:W390"/>
    <mergeCell ref="B391:H391"/>
    <mergeCell ref="I391:K391"/>
    <mergeCell ref="L391:N391"/>
    <mergeCell ref="O391:Q391"/>
    <mergeCell ref="R391:T391"/>
    <mergeCell ref="U391:W391"/>
    <mergeCell ref="B392:H392"/>
    <mergeCell ref="I392:K392"/>
    <mergeCell ref="L392:N392"/>
    <mergeCell ref="O392:Q392"/>
    <mergeCell ref="R392:T392"/>
    <mergeCell ref="U392:W392"/>
    <mergeCell ref="B393:H393"/>
    <mergeCell ref="I393:K393"/>
    <mergeCell ref="L393:N393"/>
    <mergeCell ref="O393:Q393"/>
    <mergeCell ref="R393:T393"/>
    <mergeCell ref="U393:W393"/>
    <mergeCell ref="B394:H394"/>
    <mergeCell ref="I394:K394"/>
    <mergeCell ref="L394:N394"/>
    <mergeCell ref="O394:Q394"/>
    <mergeCell ref="R394:T394"/>
    <mergeCell ref="U394:W394"/>
    <mergeCell ref="B395:H395"/>
    <mergeCell ref="I395:K395"/>
    <mergeCell ref="L395:N395"/>
    <mergeCell ref="O395:Q395"/>
    <mergeCell ref="R395:T395"/>
    <mergeCell ref="U395:W395"/>
    <mergeCell ref="B396:H396"/>
    <mergeCell ref="I396:K396"/>
    <mergeCell ref="L396:N396"/>
    <mergeCell ref="O396:Q396"/>
    <mergeCell ref="R396:T396"/>
    <mergeCell ref="U396:W396"/>
    <mergeCell ref="B397:H397"/>
    <mergeCell ref="I397:K397"/>
    <mergeCell ref="L397:N397"/>
    <mergeCell ref="O397:Q397"/>
    <mergeCell ref="R397:T397"/>
    <mergeCell ref="U397:W397"/>
    <mergeCell ref="B398:E398"/>
    <mergeCell ref="F398:K398"/>
    <mergeCell ref="L398:N398"/>
    <mergeCell ref="O398:Q398"/>
    <mergeCell ref="R398:T398"/>
    <mergeCell ref="U398:W398"/>
    <mergeCell ref="Q399:W399"/>
    <mergeCell ref="A400:B400"/>
    <mergeCell ref="D400:W400"/>
    <mergeCell ref="B401:E401"/>
    <mergeCell ref="F401:K401"/>
    <mergeCell ref="L401:N401"/>
    <mergeCell ref="O401:Q401"/>
    <mergeCell ref="R401:T401"/>
    <mergeCell ref="U401:W401"/>
    <mergeCell ref="B402:H402"/>
    <mergeCell ref="I402:K402"/>
    <mergeCell ref="L402:N402"/>
    <mergeCell ref="O402:Q402"/>
    <mergeCell ref="R402:T402"/>
    <mergeCell ref="U402:W402"/>
    <mergeCell ref="B403:H403"/>
    <mergeCell ref="I403:K403"/>
    <mergeCell ref="L403:N403"/>
    <mergeCell ref="O403:Q403"/>
    <mergeCell ref="R403:T403"/>
    <mergeCell ref="U403:W403"/>
    <mergeCell ref="B404:E404"/>
    <mergeCell ref="F404:K404"/>
    <mergeCell ref="L404:N404"/>
    <mergeCell ref="O404:Q404"/>
    <mergeCell ref="R404:T404"/>
    <mergeCell ref="U404:W404"/>
    <mergeCell ref="Q405:W405"/>
    <mergeCell ref="A406:B406"/>
    <mergeCell ref="D406:W406"/>
    <mergeCell ref="B407:E407"/>
    <mergeCell ref="F407:K407"/>
    <mergeCell ref="L407:N407"/>
    <mergeCell ref="O407:Q407"/>
    <mergeCell ref="R407:T407"/>
    <mergeCell ref="U407:W407"/>
    <mergeCell ref="B408:H408"/>
    <mergeCell ref="I408:K408"/>
    <mergeCell ref="L408:N408"/>
    <mergeCell ref="O408:Q408"/>
    <mergeCell ref="R408:T408"/>
    <mergeCell ref="U408:W408"/>
    <mergeCell ref="B409:H409"/>
    <mergeCell ref="I409:K409"/>
    <mergeCell ref="L409:N409"/>
    <mergeCell ref="O409:Q409"/>
    <mergeCell ref="R409:T409"/>
    <mergeCell ref="U409:W409"/>
    <mergeCell ref="B410:H410"/>
    <mergeCell ref="I410:K410"/>
    <mergeCell ref="L410:N410"/>
    <mergeCell ref="O410:Q410"/>
    <mergeCell ref="R410:T410"/>
    <mergeCell ref="U410:W410"/>
    <mergeCell ref="B411:E411"/>
    <mergeCell ref="F411:K411"/>
    <mergeCell ref="L411:N411"/>
    <mergeCell ref="O411:Q411"/>
    <mergeCell ref="R411:T411"/>
    <mergeCell ref="U411:W411"/>
    <mergeCell ref="Q412:W412"/>
    <mergeCell ref="A413:B413"/>
    <mergeCell ref="D413:W413"/>
    <mergeCell ref="B414:E414"/>
    <mergeCell ref="F414:K414"/>
    <mergeCell ref="L414:N414"/>
    <mergeCell ref="O414:Q414"/>
    <mergeCell ref="R414:T414"/>
    <mergeCell ref="U414:W414"/>
    <mergeCell ref="B415:H415"/>
    <mergeCell ref="I415:K415"/>
    <mergeCell ref="L415:N415"/>
    <mergeCell ref="O415:Q415"/>
    <mergeCell ref="R415:T415"/>
    <mergeCell ref="U415:W415"/>
    <mergeCell ref="B416:H416"/>
    <mergeCell ref="I416:K416"/>
    <mergeCell ref="L416:N416"/>
    <mergeCell ref="O416:Q416"/>
    <mergeCell ref="R416:T416"/>
    <mergeCell ref="U416:W416"/>
    <mergeCell ref="B417:E417"/>
    <mergeCell ref="F417:K417"/>
    <mergeCell ref="L417:N417"/>
    <mergeCell ref="O417:Q417"/>
    <mergeCell ref="R417:T417"/>
    <mergeCell ref="U417:W417"/>
    <mergeCell ref="Q418:W418"/>
    <mergeCell ref="A419:B419"/>
    <mergeCell ref="D419:W419"/>
    <mergeCell ref="B420:E420"/>
    <mergeCell ref="F420:K420"/>
    <mergeCell ref="L420:N420"/>
    <mergeCell ref="O420:Q420"/>
    <mergeCell ref="R420:T420"/>
    <mergeCell ref="U420:W420"/>
    <mergeCell ref="B421:H421"/>
    <mergeCell ref="I421:K421"/>
    <mergeCell ref="L421:N421"/>
    <mergeCell ref="O421:Q421"/>
    <mergeCell ref="R421:T421"/>
    <mergeCell ref="U421:W421"/>
    <mergeCell ref="B422:E422"/>
    <mergeCell ref="F422:K422"/>
    <mergeCell ref="L422:N422"/>
    <mergeCell ref="O422:Q422"/>
    <mergeCell ref="R422:T422"/>
    <mergeCell ref="U422:W422"/>
    <mergeCell ref="Q423:W423"/>
    <mergeCell ref="A424:B424"/>
    <mergeCell ref="D424:W424"/>
    <mergeCell ref="B425:E425"/>
    <mergeCell ref="F425:K425"/>
    <mergeCell ref="L425:N425"/>
    <mergeCell ref="O425:Q425"/>
    <mergeCell ref="R425:T425"/>
    <mergeCell ref="U425:W425"/>
    <mergeCell ref="B426:H426"/>
    <mergeCell ref="I426:K426"/>
    <mergeCell ref="L426:N426"/>
    <mergeCell ref="O426:Q426"/>
    <mergeCell ref="R426:T426"/>
    <mergeCell ref="U426:W426"/>
    <mergeCell ref="B427:H427"/>
    <mergeCell ref="I427:K427"/>
    <mergeCell ref="L427:N427"/>
    <mergeCell ref="O427:Q427"/>
    <mergeCell ref="R427:T427"/>
    <mergeCell ref="U427:W427"/>
    <mergeCell ref="B428:E428"/>
    <mergeCell ref="F428:K428"/>
    <mergeCell ref="L428:N428"/>
    <mergeCell ref="O428:Q428"/>
    <mergeCell ref="R428:T428"/>
    <mergeCell ref="U428:W428"/>
    <mergeCell ref="Q429:W429"/>
    <mergeCell ref="A430:B430"/>
    <mergeCell ref="D430:W430"/>
    <mergeCell ref="B431:E431"/>
    <mergeCell ref="F431:K431"/>
    <mergeCell ref="L431:N431"/>
    <mergeCell ref="O431:Q431"/>
    <mergeCell ref="R431:T431"/>
    <mergeCell ref="U431:W431"/>
    <mergeCell ref="B432:H432"/>
    <mergeCell ref="I432:K432"/>
    <mergeCell ref="L432:N432"/>
    <mergeCell ref="O432:Q432"/>
    <mergeCell ref="R432:T432"/>
    <mergeCell ref="U432:W432"/>
    <mergeCell ref="B433:E433"/>
    <mergeCell ref="F433:K433"/>
    <mergeCell ref="L433:N433"/>
    <mergeCell ref="O433:Q433"/>
    <mergeCell ref="R433:T433"/>
    <mergeCell ref="U433:W433"/>
    <mergeCell ref="Q434:W434"/>
    <mergeCell ref="A435:B435"/>
    <mergeCell ref="D435:W435"/>
    <mergeCell ref="B436:E436"/>
    <mergeCell ref="F436:K436"/>
    <mergeCell ref="L436:N436"/>
    <mergeCell ref="O436:Q436"/>
    <mergeCell ref="R436:T436"/>
    <mergeCell ref="U436:W436"/>
    <mergeCell ref="B437:H437"/>
    <mergeCell ref="I437:K437"/>
    <mergeCell ref="L437:N437"/>
    <mergeCell ref="O437:Q437"/>
    <mergeCell ref="R437:T437"/>
    <mergeCell ref="U437:W437"/>
    <mergeCell ref="B438:H438"/>
    <mergeCell ref="I438:K438"/>
    <mergeCell ref="L438:N438"/>
    <mergeCell ref="O438:Q438"/>
    <mergeCell ref="R438:T438"/>
    <mergeCell ref="U438:W438"/>
    <mergeCell ref="B439:H439"/>
    <mergeCell ref="I439:K439"/>
    <mergeCell ref="L439:N439"/>
    <mergeCell ref="O439:Q439"/>
    <mergeCell ref="R439:T439"/>
    <mergeCell ref="U439:W439"/>
    <mergeCell ref="B440:H440"/>
    <mergeCell ref="I440:K440"/>
    <mergeCell ref="L440:N440"/>
    <mergeCell ref="O440:Q440"/>
    <mergeCell ref="R440:T440"/>
    <mergeCell ref="U440:W440"/>
    <mergeCell ref="B441:E441"/>
    <mergeCell ref="F441:K441"/>
    <mergeCell ref="L441:N441"/>
    <mergeCell ref="O441:Q441"/>
    <mergeCell ref="R441:T441"/>
    <mergeCell ref="U441:W441"/>
    <mergeCell ref="Q442:W442"/>
    <mergeCell ref="A443:B443"/>
    <mergeCell ref="D443:W443"/>
    <mergeCell ref="B444:E444"/>
    <mergeCell ref="F444:K444"/>
    <mergeCell ref="L444:N444"/>
    <mergeCell ref="O444:Q444"/>
    <mergeCell ref="R444:T444"/>
    <mergeCell ref="U444:W444"/>
    <mergeCell ref="B445:H445"/>
    <mergeCell ref="I445:K445"/>
    <mergeCell ref="L445:N445"/>
    <mergeCell ref="O445:Q445"/>
    <mergeCell ref="R445:T445"/>
    <mergeCell ref="U445:W445"/>
    <mergeCell ref="B446:H446"/>
    <mergeCell ref="I446:K446"/>
    <mergeCell ref="L446:N446"/>
    <mergeCell ref="O446:Q446"/>
    <mergeCell ref="R446:T446"/>
    <mergeCell ref="U446:W446"/>
    <mergeCell ref="B447:H447"/>
    <mergeCell ref="I447:K447"/>
    <mergeCell ref="L447:N447"/>
    <mergeCell ref="O447:Q447"/>
    <mergeCell ref="R447:T447"/>
    <mergeCell ref="U447:W447"/>
    <mergeCell ref="B448:H448"/>
    <mergeCell ref="I448:K448"/>
    <mergeCell ref="L448:N448"/>
    <mergeCell ref="O448:Q448"/>
    <mergeCell ref="R448:T448"/>
    <mergeCell ref="U448:W448"/>
    <mergeCell ref="B449:E449"/>
    <mergeCell ref="F449:K449"/>
    <mergeCell ref="L449:N449"/>
    <mergeCell ref="O449:Q449"/>
    <mergeCell ref="R449:T449"/>
    <mergeCell ref="U449:W449"/>
    <mergeCell ref="Q450:W450"/>
    <mergeCell ref="A451:B451"/>
    <mergeCell ref="D451:W451"/>
    <mergeCell ref="B452:E452"/>
    <mergeCell ref="F452:K452"/>
    <mergeCell ref="L452:N452"/>
    <mergeCell ref="O452:Q452"/>
    <mergeCell ref="R452:T452"/>
    <mergeCell ref="U452:W452"/>
    <mergeCell ref="B453:H453"/>
    <mergeCell ref="I453:K453"/>
    <mergeCell ref="L453:N453"/>
    <mergeCell ref="O453:Q453"/>
    <mergeCell ref="R453:T453"/>
    <mergeCell ref="U453:W453"/>
    <mergeCell ref="B454:H454"/>
    <mergeCell ref="I454:K454"/>
    <mergeCell ref="L454:N454"/>
    <mergeCell ref="O454:Q454"/>
    <mergeCell ref="R454:T454"/>
    <mergeCell ref="U454:W454"/>
    <mergeCell ref="B455:H455"/>
    <mergeCell ref="I455:K455"/>
    <mergeCell ref="L455:N455"/>
    <mergeCell ref="O455:Q455"/>
    <mergeCell ref="R455:T455"/>
    <mergeCell ref="U455:W455"/>
    <mergeCell ref="B456:H456"/>
    <mergeCell ref="I456:K456"/>
    <mergeCell ref="L456:N456"/>
    <mergeCell ref="O456:Q456"/>
    <mergeCell ref="R456:T456"/>
    <mergeCell ref="U456:W456"/>
    <mergeCell ref="B457:H457"/>
    <mergeCell ref="I457:K457"/>
    <mergeCell ref="L457:N457"/>
    <mergeCell ref="O457:Q457"/>
    <mergeCell ref="R457:T457"/>
    <mergeCell ref="U457:W457"/>
    <mergeCell ref="B458:H458"/>
    <mergeCell ref="I458:K458"/>
    <mergeCell ref="L458:N458"/>
    <mergeCell ref="O458:Q458"/>
    <mergeCell ref="R458:T458"/>
    <mergeCell ref="U458:W458"/>
    <mergeCell ref="B459:H459"/>
    <mergeCell ref="I459:K459"/>
    <mergeCell ref="L459:N459"/>
    <mergeCell ref="O459:Q459"/>
    <mergeCell ref="R459:T459"/>
    <mergeCell ref="U459:W459"/>
    <mergeCell ref="B460:H460"/>
    <mergeCell ref="I460:K460"/>
    <mergeCell ref="L460:N460"/>
    <mergeCell ref="O460:Q460"/>
    <mergeCell ref="R460:T460"/>
    <mergeCell ref="U460:W460"/>
    <mergeCell ref="B461:H461"/>
    <mergeCell ref="I461:K461"/>
    <mergeCell ref="L461:N461"/>
    <mergeCell ref="O461:Q461"/>
    <mergeCell ref="R461:T461"/>
    <mergeCell ref="U461:W461"/>
    <mergeCell ref="B462:E462"/>
    <mergeCell ref="F462:K462"/>
    <mergeCell ref="L462:N462"/>
    <mergeCell ref="O462:Q462"/>
    <mergeCell ref="R462:T462"/>
    <mergeCell ref="U462:W462"/>
    <mergeCell ref="Q463:W463"/>
    <mergeCell ref="A464:B464"/>
    <mergeCell ref="D464:W464"/>
    <mergeCell ref="B465:E465"/>
    <mergeCell ref="F465:K465"/>
    <mergeCell ref="L465:N465"/>
    <mergeCell ref="O465:Q465"/>
    <mergeCell ref="R465:T465"/>
    <mergeCell ref="U465:W465"/>
    <mergeCell ref="B466:H466"/>
    <mergeCell ref="I466:K466"/>
    <mergeCell ref="L466:N466"/>
    <mergeCell ref="O466:Q466"/>
    <mergeCell ref="R466:T466"/>
    <mergeCell ref="U466:W466"/>
    <mergeCell ref="B467:H467"/>
    <mergeCell ref="I467:K467"/>
    <mergeCell ref="L467:N467"/>
    <mergeCell ref="O467:Q467"/>
    <mergeCell ref="R467:T467"/>
    <mergeCell ref="U467:W467"/>
    <mergeCell ref="B468:H468"/>
    <mergeCell ref="I468:K468"/>
    <mergeCell ref="L468:N468"/>
    <mergeCell ref="O468:Q468"/>
    <mergeCell ref="R468:T468"/>
    <mergeCell ref="U468:W468"/>
    <mergeCell ref="B469:H469"/>
    <mergeCell ref="I469:K469"/>
    <mergeCell ref="L469:N469"/>
    <mergeCell ref="O469:Q469"/>
    <mergeCell ref="R469:T469"/>
    <mergeCell ref="U469:W469"/>
    <mergeCell ref="B470:H470"/>
    <mergeCell ref="I470:K470"/>
    <mergeCell ref="L470:N470"/>
    <mergeCell ref="O470:Q470"/>
    <mergeCell ref="R470:T470"/>
    <mergeCell ref="U470:W470"/>
    <mergeCell ref="B471:H471"/>
    <mergeCell ref="I471:K471"/>
    <mergeCell ref="L471:N471"/>
    <mergeCell ref="O471:Q471"/>
    <mergeCell ref="R471:T471"/>
    <mergeCell ref="U471:W471"/>
    <mergeCell ref="B472:H472"/>
    <mergeCell ref="I472:K472"/>
    <mergeCell ref="L472:N472"/>
    <mergeCell ref="O472:Q472"/>
    <mergeCell ref="R472:T472"/>
    <mergeCell ref="U472:W472"/>
    <mergeCell ref="B473:H473"/>
    <mergeCell ref="I473:K473"/>
    <mergeCell ref="L473:N473"/>
    <mergeCell ref="O473:Q473"/>
    <mergeCell ref="R473:T473"/>
    <mergeCell ref="U473:W473"/>
    <mergeCell ref="B474:H474"/>
    <mergeCell ref="I474:K474"/>
    <mergeCell ref="L474:N474"/>
    <mergeCell ref="O474:Q474"/>
    <mergeCell ref="R474:T474"/>
    <mergeCell ref="U474:W474"/>
    <mergeCell ref="B475:H475"/>
    <mergeCell ref="I475:K475"/>
    <mergeCell ref="L475:N475"/>
    <mergeCell ref="O475:Q475"/>
    <mergeCell ref="R475:T475"/>
    <mergeCell ref="U475:W475"/>
    <mergeCell ref="B476:H476"/>
    <mergeCell ref="I476:K476"/>
    <mergeCell ref="L476:N476"/>
    <mergeCell ref="O476:Q476"/>
    <mergeCell ref="R476:T476"/>
    <mergeCell ref="U476:W476"/>
    <mergeCell ref="B477:E477"/>
    <mergeCell ref="F477:K477"/>
    <mergeCell ref="L477:N477"/>
    <mergeCell ref="O477:Q477"/>
    <mergeCell ref="R477:T477"/>
    <mergeCell ref="U477:W477"/>
    <mergeCell ref="Q478:W478"/>
    <mergeCell ref="A479:B479"/>
    <mergeCell ref="D479:W479"/>
    <mergeCell ref="B480:E480"/>
    <mergeCell ref="F480:K480"/>
    <mergeCell ref="L480:N480"/>
    <mergeCell ref="O480:Q480"/>
    <mergeCell ref="R480:T480"/>
    <mergeCell ref="U480:W480"/>
    <mergeCell ref="B481:H481"/>
    <mergeCell ref="I481:K481"/>
    <mergeCell ref="L481:N481"/>
    <mergeCell ref="O481:Q481"/>
    <mergeCell ref="R481:T481"/>
    <mergeCell ref="U481:W481"/>
    <mergeCell ref="B482:H482"/>
    <mergeCell ref="I482:K482"/>
    <mergeCell ref="L482:N482"/>
    <mergeCell ref="O482:Q482"/>
    <mergeCell ref="R482:T482"/>
    <mergeCell ref="U482:W482"/>
    <mergeCell ref="B483:H483"/>
    <mergeCell ref="I483:K483"/>
    <mergeCell ref="L483:N483"/>
    <mergeCell ref="O483:Q483"/>
    <mergeCell ref="R483:T483"/>
    <mergeCell ref="U483:W483"/>
    <mergeCell ref="B484:E484"/>
    <mergeCell ref="F484:K484"/>
    <mergeCell ref="L484:N484"/>
    <mergeCell ref="O484:Q484"/>
    <mergeCell ref="R484:T484"/>
    <mergeCell ref="U484:W484"/>
    <mergeCell ref="Q485:W485"/>
    <mergeCell ref="A486:B486"/>
    <mergeCell ref="D486:W486"/>
    <mergeCell ref="B487:E487"/>
    <mergeCell ref="F487:K487"/>
    <mergeCell ref="L487:N487"/>
    <mergeCell ref="O487:Q487"/>
    <mergeCell ref="R487:T487"/>
    <mergeCell ref="U487:W487"/>
    <mergeCell ref="B488:H488"/>
    <mergeCell ref="I488:K488"/>
    <mergeCell ref="L488:N488"/>
    <mergeCell ref="O488:Q488"/>
    <mergeCell ref="R488:T488"/>
    <mergeCell ref="U488:W488"/>
    <mergeCell ref="B489:E489"/>
    <mergeCell ref="F489:K489"/>
    <mergeCell ref="L489:N489"/>
    <mergeCell ref="O489:Q489"/>
    <mergeCell ref="R489:T489"/>
    <mergeCell ref="U489:W489"/>
    <mergeCell ref="Q490:W490"/>
    <mergeCell ref="A491:B491"/>
    <mergeCell ref="D491:W491"/>
    <mergeCell ref="B492:E492"/>
    <mergeCell ref="F492:K492"/>
    <mergeCell ref="L492:N492"/>
    <mergeCell ref="O492:Q492"/>
    <mergeCell ref="R492:T492"/>
    <mergeCell ref="U492:W492"/>
    <mergeCell ref="B493:H493"/>
    <mergeCell ref="I493:K493"/>
    <mergeCell ref="L493:N493"/>
    <mergeCell ref="O493:Q493"/>
    <mergeCell ref="R493:T493"/>
    <mergeCell ref="U493:W493"/>
    <mergeCell ref="B494:E494"/>
    <mergeCell ref="F494:K494"/>
    <mergeCell ref="L494:N494"/>
    <mergeCell ref="O494:Q494"/>
    <mergeCell ref="R494:T494"/>
    <mergeCell ref="U494:W494"/>
    <mergeCell ref="Q495:W495"/>
    <mergeCell ref="A496:B496"/>
    <mergeCell ref="D496:W496"/>
    <mergeCell ref="B497:E497"/>
    <mergeCell ref="F497:K497"/>
    <mergeCell ref="L497:N497"/>
    <mergeCell ref="O497:Q497"/>
    <mergeCell ref="R497:T497"/>
    <mergeCell ref="U497:W497"/>
    <mergeCell ref="B498:H498"/>
    <mergeCell ref="I498:K498"/>
    <mergeCell ref="L498:N498"/>
    <mergeCell ref="O498:Q498"/>
    <mergeCell ref="R498:T498"/>
    <mergeCell ref="U498:W498"/>
    <mergeCell ref="B499:E499"/>
    <mergeCell ref="F499:K499"/>
    <mergeCell ref="L499:N499"/>
    <mergeCell ref="O499:Q499"/>
    <mergeCell ref="R499:T499"/>
    <mergeCell ref="U499:W499"/>
    <mergeCell ref="Q500:W500"/>
    <mergeCell ref="A501:B501"/>
    <mergeCell ref="D501:W501"/>
    <mergeCell ref="B502:E502"/>
    <mergeCell ref="F502:K502"/>
    <mergeCell ref="L502:N502"/>
    <mergeCell ref="O502:Q502"/>
    <mergeCell ref="R502:T502"/>
    <mergeCell ref="U502:W502"/>
    <mergeCell ref="B503:H503"/>
    <mergeCell ref="I503:K503"/>
    <mergeCell ref="L503:N503"/>
    <mergeCell ref="O503:Q503"/>
    <mergeCell ref="R503:T503"/>
    <mergeCell ref="U503:W503"/>
    <mergeCell ref="B504:E504"/>
    <mergeCell ref="F504:K504"/>
    <mergeCell ref="L504:N504"/>
    <mergeCell ref="O504:Q504"/>
    <mergeCell ref="R504:T504"/>
    <mergeCell ref="U504:W504"/>
    <mergeCell ref="Q505:W505"/>
    <mergeCell ref="A506:B506"/>
    <mergeCell ref="D506:W506"/>
    <mergeCell ref="B507:E507"/>
    <mergeCell ref="F507:K507"/>
    <mergeCell ref="L507:N507"/>
    <mergeCell ref="O507:Q507"/>
    <mergeCell ref="R507:T507"/>
    <mergeCell ref="U507:W507"/>
    <mergeCell ref="B508:H508"/>
    <mergeCell ref="I508:K508"/>
    <mergeCell ref="L508:N508"/>
    <mergeCell ref="O508:Q508"/>
    <mergeCell ref="R508:T508"/>
    <mergeCell ref="U508:W508"/>
    <mergeCell ref="B509:E509"/>
    <mergeCell ref="F509:K509"/>
    <mergeCell ref="L509:N509"/>
    <mergeCell ref="O509:Q509"/>
    <mergeCell ref="R509:T509"/>
    <mergeCell ref="U509:W509"/>
    <mergeCell ref="Q510:W510"/>
    <mergeCell ref="A511:B511"/>
    <mergeCell ref="D511:W511"/>
    <mergeCell ref="B512:E512"/>
    <mergeCell ref="F512:K512"/>
    <mergeCell ref="L512:N512"/>
    <mergeCell ref="O512:Q512"/>
    <mergeCell ref="R512:T512"/>
    <mergeCell ref="U512:W512"/>
    <mergeCell ref="B513:H513"/>
    <mergeCell ref="I513:K513"/>
    <mergeCell ref="L513:N513"/>
    <mergeCell ref="O513:Q513"/>
    <mergeCell ref="R513:T513"/>
    <mergeCell ref="U513:W513"/>
    <mergeCell ref="B514:E514"/>
    <mergeCell ref="F514:K514"/>
    <mergeCell ref="L514:N514"/>
    <mergeCell ref="O514:Q514"/>
    <mergeCell ref="R514:T514"/>
    <mergeCell ref="U514:W514"/>
    <mergeCell ref="Q515:W515"/>
    <mergeCell ref="A516:B516"/>
    <mergeCell ref="D516:W516"/>
    <mergeCell ref="B517:E517"/>
    <mergeCell ref="F517:K517"/>
    <mergeCell ref="L517:N517"/>
    <mergeCell ref="O517:Q517"/>
    <mergeCell ref="R517:T517"/>
    <mergeCell ref="U517:W517"/>
    <mergeCell ref="B518:H518"/>
    <mergeCell ref="I518:K518"/>
    <mergeCell ref="L518:N518"/>
    <mergeCell ref="O518:Q518"/>
    <mergeCell ref="R518:T518"/>
    <mergeCell ref="U518:W518"/>
    <mergeCell ref="B519:E519"/>
    <mergeCell ref="F519:K519"/>
    <mergeCell ref="L519:N519"/>
    <mergeCell ref="O519:Q519"/>
    <mergeCell ref="R519:T519"/>
    <mergeCell ref="U519:W519"/>
    <mergeCell ref="Q520:W520"/>
    <mergeCell ref="A521:B521"/>
    <mergeCell ref="D521:W521"/>
    <mergeCell ref="B522:E522"/>
    <mergeCell ref="F522:K522"/>
    <mergeCell ref="L522:N522"/>
    <mergeCell ref="O522:Q522"/>
    <mergeCell ref="R522:T522"/>
    <mergeCell ref="U522:W522"/>
    <mergeCell ref="B523:H523"/>
    <mergeCell ref="I523:K523"/>
    <mergeCell ref="L523:N523"/>
    <mergeCell ref="O523:Q523"/>
    <mergeCell ref="R523:T523"/>
    <mergeCell ref="U523:W523"/>
    <mergeCell ref="B524:E524"/>
    <mergeCell ref="F524:K524"/>
    <mergeCell ref="L524:N524"/>
    <mergeCell ref="O524:Q524"/>
    <mergeCell ref="R524:T524"/>
    <mergeCell ref="U524:W524"/>
    <mergeCell ref="Q525:W525"/>
    <mergeCell ref="A526:B526"/>
    <mergeCell ref="D526:W526"/>
    <mergeCell ref="B527:E527"/>
    <mergeCell ref="F527:K527"/>
    <mergeCell ref="L527:N527"/>
    <mergeCell ref="O527:Q527"/>
    <mergeCell ref="R527:T527"/>
    <mergeCell ref="U527:W527"/>
    <mergeCell ref="B528:H528"/>
    <mergeCell ref="I528:K528"/>
    <mergeCell ref="L528:N528"/>
    <mergeCell ref="O528:Q528"/>
    <mergeCell ref="R528:T528"/>
    <mergeCell ref="U528:W528"/>
    <mergeCell ref="B529:E529"/>
    <mergeCell ref="F529:K529"/>
    <mergeCell ref="L529:N529"/>
    <mergeCell ref="O529:Q529"/>
    <mergeCell ref="R529:T529"/>
    <mergeCell ref="U529:W529"/>
    <mergeCell ref="Q530:W530"/>
    <mergeCell ref="A531:B531"/>
    <mergeCell ref="D531:W531"/>
    <mergeCell ref="B532:E532"/>
    <mergeCell ref="F532:K532"/>
    <mergeCell ref="L532:N532"/>
    <mergeCell ref="O532:Q532"/>
    <mergeCell ref="R532:T532"/>
    <mergeCell ref="U532:W532"/>
    <mergeCell ref="B533:H533"/>
    <mergeCell ref="I533:K533"/>
    <mergeCell ref="L533:N533"/>
    <mergeCell ref="O533:Q533"/>
    <mergeCell ref="R533:T533"/>
    <mergeCell ref="U533:W533"/>
    <mergeCell ref="B534:E534"/>
    <mergeCell ref="F534:K534"/>
    <mergeCell ref="L534:N534"/>
    <mergeCell ref="O534:Q534"/>
    <mergeCell ref="R534:T534"/>
    <mergeCell ref="U534:W534"/>
    <mergeCell ref="Q535:W535"/>
    <mergeCell ref="A536:B536"/>
    <mergeCell ref="D536:W536"/>
    <mergeCell ref="B537:E537"/>
    <mergeCell ref="F537:K537"/>
    <mergeCell ref="L537:N537"/>
    <mergeCell ref="O537:Q537"/>
    <mergeCell ref="R537:T537"/>
    <mergeCell ref="U537:W537"/>
    <mergeCell ref="B538:H538"/>
    <mergeCell ref="I538:K538"/>
    <mergeCell ref="L538:N538"/>
    <mergeCell ref="O538:Q538"/>
    <mergeCell ref="R538:T538"/>
    <mergeCell ref="U538:W538"/>
    <mergeCell ref="B539:E539"/>
    <mergeCell ref="F539:K539"/>
    <mergeCell ref="L539:N539"/>
    <mergeCell ref="O539:Q539"/>
    <mergeCell ref="R539:T539"/>
    <mergeCell ref="U539:W539"/>
    <mergeCell ref="Q540:W540"/>
    <mergeCell ref="A541:B541"/>
    <mergeCell ref="D541:W541"/>
    <mergeCell ref="B542:E542"/>
    <mergeCell ref="F542:K542"/>
    <mergeCell ref="L542:N542"/>
    <mergeCell ref="O542:Q542"/>
    <mergeCell ref="R542:T542"/>
    <mergeCell ref="U542:W542"/>
    <mergeCell ref="B543:H543"/>
    <mergeCell ref="I543:K543"/>
    <mergeCell ref="L543:N543"/>
    <mergeCell ref="O543:Q543"/>
    <mergeCell ref="R543:T543"/>
    <mergeCell ref="U543:W543"/>
    <mergeCell ref="B544:H544"/>
    <mergeCell ref="I544:K544"/>
    <mergeCell ref="L544:N544"/>
    <mergeCell ref="O544:Q544"/>
    <mergeCell ref="R544:T544"/>
    <mergeCell ref="U544:W544"/>
    <mergeCell ref="B545:E545"/>
    <mergeCell ref="F545:K545"/>
    <mergeCell ref="L545:N545"/>
    <mergeCell ref="O545:Q545"/>
    <mergeCell ref="R545:T545"/>
    <mergeCell ref="U545:W545"/>
    <mergeCell ref="Q546:W546"/>
    <mergeCell ref="A547:B547"/>
    <mergeCell ref="D547:W547"/>
    <mergeCell ref="B548:E548"/>
    <mergeCell ref="F548:K548"/>
    <mergeCell ref="L548:N548"/>
    <mergeCell ref="O548:Q548"/>
    <mergeCell ref="R548:T548"/>
    <mergeCell ref="U548:W548"/>
    <mergeCell ref="B549:H549"/>
    <mergeCell ref="I549:K549"/>
    <mergeCell ref="L549:N549"/>
    <mergeCell ref="O549:Q549"/>
    <mergeCell ref="R549:T549"/>
    <mergeCell ref="U549:W549"/>
    <mergeCell ref="B550:E550"/>
    <mergeCell ref="F550:K550"/>
    <mergeCell ref="L550:N550"/>
    <mergeCell ref="O550:Q550"/>
    <mergeCell ref="R550:T550"/>
    <mergeCell ref="U550:W550"/>
    <mergeCell ref="Q551:W551"/>
    <mergeCell ref="A552:B552"/>
    <mergeCell ref="D552:W552"/>
    <mergeCell ref="Q553:W553"/>
    <mergeCell ref="A554:B554"/>
    <mergeCell ref="D554:W554"/>
    <mergeCell ref="Q555:W555"/>
    <mergeCell ref="A556:B556"/>
    <mergeCell ref="D556:W556"/>
    <mergeCell ref="B557:E557"/>
    <mergeCell ref="F557:K557"/>
    <mergeCell ref="L557:N557"/>
    <mergeCell ref="O557:Q557"/>
    <mergeCell ref="R557:T557"/>
    <mergeCell ref="U557:W557"/>
    <mergeCell ref="B558:H558"/>
    <mergeCell ref="I558:K558"/>
    <mergeCell ref="L558:N558"/>
    <mergeCell ref="O558:Q558"/>
    <mergeCell ref="R558:T558"/>
    <mergeCell ref="U558:W558"/>
    <mergeCell ref="B559:H559"/>
    <mergeCell ref="I559:K559"/>
    <mergeCell ref="L559:N559"/>
    <mergeCell ref="O559:Q559"/>
    <mergeCell ref="R559:T559"/>
    <mergeCell ref="U559:W559"/>
    <mergeCell ref="B560:H560"/>
    <mergeCell ref="I560:K560"/>
    <mergeCell ref="L560:N560"/>
    <mergeCell ref="O560:Q560"/>
    <mergeCell ref="R560:T560"/>
    <mergeCell ref="U560:W560"/>
    <mergeCell ref="B561:H561"/>
    <mergeCell ref="I561:K561"/>
    <mergeCell ref="L561:N561"/>
    <mergeCell ref="O561:Q561"/>
    <mergeCell ref="R561:T561"/>
    <mergeCell ref="U561:W561"/>
    <mergeCell ref="B562:H562"/>
    <mergeCell ref="I562:K562"/>
    <mergeCell ref="L562:N562"/>
    <mergeCell ref="O562:Q562"/>
    <mergeCell ref="R562:T562"/>
    <mergeCell ref="U562:W562"/>
    <mergeCell ref="B563:E563"/>
    <mergeCell ref="F563:K563"/>
    <mergeCell ref="L563:N563"/>
    <mergeCell ref="O563:Q563"/>
    <mergeCell ref="R563:T563"/>
    <mergeCell ref="U563:W563"/>
    <mergeCell ref="Q564:W564"/>
    <mergeCell ref="A565:B565"/>
    <mergeCell ref="D565:W565"/>
    <mergeCell ref="B566:E566"/>
    <mergeCell ref="F566:K566"/>
    <mergeCell ref="L566:N566"/>
    <mergeCell ref="O566:Q566"/>
    <mergeCell ref="R566:T566"/>
    <mergeCell ref="U566:W566"/>
    <mergeCell ref="B567:H567"/>
    <mergeCell ref="I567:K567"/>
    <mergeCell ref="L567:N567"/>
    <mergeCell ref="O567:Q567"/>
    <mergeCell ref="R567:T567"/>
    <mergeCell ref="U567:W567"/>
    <mergeCell ref="B568:H568"/>
    <mergeCell ref="I568:K568"/>
    <mergeCell ref="L568:N568"/>
    <mergeCell ref="O568:Q568"/>
    <mergeCell ref="R568:T568"/>
    <mergeCell ref="U568:W568"/>
    <mergeCell ref="B569:H569"/>
    <mergeCell ref="I569:K569"/>
    <mergeCell ref="L569:N569"/>
    <mergeCell ref="O569:Q569"/>
    <mergeCell ref="R569:T569"/>
    <mergeCell ref="U569:W569"/>
    <mergeCell ref="B570:H570"/>
    <mergeCell ref="I570:K570"/>
    <mergeCell ref="L570:N570"/>
    <mergeCell ref="O570:Q570"/>
    <mergeCell ref="R570:T570"/>
    <mergeCell ref="U570:W570"/>
    <mergeCell ref="B571:E571"/>
    <mergeCell ref="F571:K571"/>
    <mergeCell ref="L571:N571"/>
    <mergeCell ref="O571:Q571"/>
    <mergeCell ref="R571:T571"/>
    <mergeCell ref="U571:W571"/>
    <mergeCell ref="Q572:W572"/>
    <mergeCell ref="A573:B573"/>
    <mergeCell ref="D573:W573"/>
    <mergeCell ref="B574:E574"/>
    <mergeCell ref="F574:K574"/>
    <mergeCell ref="L574:N574"/>
    <mergeCell ref="O574:Q574"/>
    <mergeCell ref="R574:T574"/>
    <mergeCell ref="U574:W574"/>
    <mergeCell ref="B575:H575"/>
    <mergeCell ref="I575:K575"/>
    <mergeCell ref="L575:N575"/>
    <mergeCell ref="O575:Q575"/>
    <mergeCell ref="R575:T575"/>
    <mergeCell ref="U575:W575"/>
    <mergeCell ref="B576:H576"/>
    <mergeCell ref="I576:K576"/>
    <mergeCell ref="L576:N576"/>
    <mergeCell ref="O576:Q576"/>
    <mergeCell ref="R576:T576"/>
    <mergeCell ref="U576:W576"/>
    <mergeCell ref="B577:H577"/>
    <mergeCell ref="I577:K577"/>
    <mergeCell ref="L577:N577"/>
    <mergeCell ref="O577:Q577"/>
    <mergeCell ref="R577:T577"/>
    <mergeCell ref="U577:W577"/>
    <mergeCell ref="B578:H578"/>
    <mergeCell ref="I578:K578"/>
    <mergeCell ref="L578:N578"/>
    <mergeCell ref="O578:Q578"/>
    <mergeCell ref="R578:T578"/>
    <mergeCell ref="U578:W578"/>
    <mergeCell ref="B579:E579"/>
    <mergeCell ref="F579:K579"/>
    <mergeCell ref="L579:N579"/>
    <mergeCell ref="O579:Q579"/>
    <mergeCell ref="R579:T579"/>
    <mergeCell ref="U579:W579"/>
    <mergeCell ref="Q580:W580"/>
    <mergeCell ref="A581:B581"/>
    <mergeCell ref="D581:W581"/>
    <mergeCell ref="Q582:W582"/>
    <mergeCell ref="A583:B583"/>
    <mergeCell ref="D583:W583"/>
    <mergeCell ref="Q584:W584"/>
    <mergeCell ref="A585:B585"/>
    <mergeCell ref="D585:W585"/>
    <mergeCell ref="B586:E586"/>
    <mergeCell ref="F586:K586"/>
    <mergeCell ref="L586:N586"/>
    <mergeCell ref="O586:Q586"/>
    <mergeCell ref="R586:T586"/>
    <mergeCell ref="U586:W586"/>
    <mergeCell ref="B587:H587"/>
    <mergeCell ref="I587:K587"/>
    <mergeCell ref="L587:N587"/>
    <mergeCell ref="O587:Q587"/>
    <mergeCell ref="R587:T587"/>
    <mergeCell ref="U587:W587"/>
    <mergeCell ref="B588:E588"/>
    <mergeCell ref="F588:K588"/>
    <mergeCell ref="L588:N588"/>
    <mergeCell ref="O588:Q588"/>
    <mergeCell ref="R588:T588"/>
    <mergeCell ref="U588:W588"/>
    <mergeCell ref="Q589:W589"/>
    <mergeCell ref="A590:B590"/>
    <mergeCell ref="D590:W590"/>
    <mergeCell ref="B591:E591"/>
    <mergeCell ref="F591:K591"/>
    <mergeCell ref="L591:N591"/>
    <mergeCell ref="O591:Q591"/>
    <mergeCell ref="R591:T591"/>
    <mergeCell ref="U591:W591"/>
    <mergeCell ref="B592:H592"/>
    <mergeCell ref="I592:K592"/>
    <mergeCell ref="L592:N592"/>
    <mergeCell ref="O592:Q592"/>
    <mergeCell ref="R592:T592"/>
    <mergeCell ref="U592:W592"/>
    <mergeCell ref="B593:H593"/>
    <mergeCell ref="I593:K593"/>
    <mergeCell ref="L593:N593"/>
    <mergeCell ref="O593:Q593"/>
    <mergeCell ref="R593:T593"/>
    <mergeCell ref="U593:W593"/>
    <mergeCell ref="B594:E594"/>
    <mergeCell ref="F594:K594"/>
    <mergeCell ref="L594:N594"/>
    <mergeCell ref="O594:Q594"/>
    <mergeCell ref="R594:T594"/>
    <mergeCell ref="U594:W594"/>
    <mergeCell ref="Q595:W595"/>
    <mergeCell ref="A596:B596"/>
    <mergeCell ref="D596:W596"/>
    <mergeCell ref="B597:E597"/>
    <mergeCell ref="F597:K597"/>
    <mergeCell ref="L597:N597"/>
    <mergeCell ref="O597:Q597"/>
    <mergeCell ref="R597:T597"/>
    <mergeCell ref="U597:W597"/>
    <mergeCell ref="B598:H598"/>
    <mergeCell ref="I598:K598"/>
    <mergeCell ref="L598:N598"/>
    <mergeCell ref="O598:Q598"/>
    <mergeCell ref="R598:T598"/>
    <mergeCell ref="U598:W598"/>
    <mergeCell ref="B599:E599"/>
    <mergeCell ref="F599:K599"/>
    <mergeCell ref="L599:N599"/>
    <mergeCell ref="O599:Q599"/>
    <mergeCell ref="R599:T599"/>
    <mergeCell ref="U599:W599"/>
    <mergeCell ref="Q600:W600"/>
    <mergeCell ref="A601:B601"/>
    <mergeCell ref="D601:W601"/>
    <mergeCell ref="B602:E602"/>
    <mergeCell ref="F602:K602"/>
    <mergeCell ref="L602:N602"/>
    <mergeCell ref="O602:Q602"/>
    <mergeCell ref="R602:T602"/>
    <mergeCell ref="U602:W602"/>
    <mergeCell ref="B603:H603"/>
    <mergeCell ref="I603:K603"/>
    <mergeCell ref="L603:N603"/>
    <mergeCell ref="O603:Q603"/>
    <mergeCell ref="R603:T603"/>
    <mergeCell ref="U603:W603"/>
    <mergeCell ref="B604:E604"/>
    <mergeCell ref="F604:K604"/>
    <mergeCell ref="L604:N604"/>
    <mergeCell ref="O604:Q604"/>
    <mergeCell ref="R604:T604"/>
    <mergeCell ref="U604:W604"/>
    <mergeCell ref="Q605:W605"/>
    <mergeCell ref="A606:B606"/>
    <mergeCell ref="D606:W606"/>
    <mergeCell ref="B607:E607"/>
    <mergeCell ref="F607:K607"/>
    <mergeCell ref="L607:N607"/>
    <mergeCell ref="O607:Q607"/>
    <mergeCell ref="R607:T607"/>
    <mergeCell ref="U607:W607"/>
    <mergeCell ref="B608:H608"/>
    <mergeCell ref="I608:K608"/>
    <mergeCell ref="L608:N608"/>
    <mergeCell ref="O608:Q608"/>
    <mergeCell ref="R608:T608"/>
    <mergeCell ref="U608:W608"/>
    <mergeCell ref="B609:E609"/>
    <mergeCell ref="F609:K609"/>
    <mergeCell ref="L609:N609"/>
    <mergeCell ref="O609:Q609"/>
    <mergeCell ref="R609:T609"/>
    <mergeCell ref="U609:W609"/>
    <mergeCell ref="Q610:W610"/>
    <mergeCell ref="A611:B611"/>
    <mergeCell ref="D611:W611"/>
    <mergeCell ref="B612:E612"/>
    <mergeCell ref="F612:K612"/>
    <mergeCell ref="L612:N612"/>
    <mergeCell ref="O612:Q612"/>
    <mergeCell ref="R612:T612"/>
    <mergeCell ref="U612:W612"/>
    <mergeCell ref="B613:H613"/>
    <mergeCell ref="I613:K613"/>
    <mergeCell ref="L613:N613"/>
    <mergeCell ref="O613:Q613"/>
    <mergeCell ref="R613:T613"/>
    <mergeCell ref="U613:W613"/>
    <mergeCell ref="B614:E614"/>
    <mergeCell ref="F614:K614"/>
    <mergeCell ref="L614:N614"/>
    <mergeCell ref="O614:Q614"/>
    <mergeCell ref="R614:T614"/>
    <mergeCell ref="U614:W614"/>
    <mergeCell ref="Q615:W615"/>
    <mergeCell ref="A616:B616"/>
    <mergeCell ref="D616:W616"/>
    <mergeCell ref="B617:E617"/>
    <mergeCell ref="F617:K617"/>
    <mergeCell ref="L617:N617"/>
    <mergeCell ref="O617:Q617"/>
    <mergeCell ref="R617:T617"/>
    <mergeCell ref="U617:W617"/>
    <mergeCell ref="B618:H618"/>
    <mergeCell ref="I618:K618"/>
    <mergeCell ref="L618:N618"/>
    <mergeCell ref="O618:Q618"/>
    <mergeCell ref="R618:T618"/>
    <mergeCell ref="U618:W618"/>
    <mergeCell ref="B619:E619"/>
    <mergeCell ref="F619:K619"/>
    <mergeCell ref="L619:N619"/>
    <mergeCell ref="O619:Q619"/>
    <mergeCell ref="R619:T619"/>
    <mergeCell ref="U619:W619"/>
    <mergeCell ref="Q620:W620"/>
    <mergeCell ref="A621:B621"/>
    <mergeCell ref="D621:W621"/>
    <mergeCell ref="B622:E622"/>
    <mergeCell ref="F622:K622"/>
    <mergeCell ref="L622:N622"/>
    <mergeCell ref="O622:Q622"/>
    <mergeCell ref="R622:T622"/>
    <mergeCell ref="U622:W622"/>
    <mergeCell ref="B623:H623"/>
    <mergeCell ref="I623:K623"/>
    <mergeCell ref="L623:N623"/>
    <mergeCell ref="O623:Q623"/>
    <mergeCell ref="R623:T623"/>
    <mergeCell ref="U623:W623"/>
    <mergeCell ref="B624:H624"/>
    <mergeCell ref="I624:K624"/>
    <mergeCell ref="L624:N624"/>
    <mergeCell ref="O624:Q624"/>
    <mergeCell ref="R624:T624"/>
    <mergeCell ref="U624:W624"/>
    <mergeCell ref="B625:H625"/>
    <mergeCell ref="I625:K625"/>
    <mergeCell ref="L625:N625"/>
    <mergeCell ref="O625:Q625"/>
    <mergeCell ref="R625:T625"/>
    <mergeCell ref="U625:W625"/>
    <mergeCell ref="B626:H626"/>
    <mergeCell ref="I626:K626"/>
    <mergeCell ref="L626:N626"/>
    <mergeCell ref="O626:Q626"/>
    <mergeCell ref="R626:T626"/>
    <mergeCell ref="U626:W626"/>
    <mergeCell ref="B627:H627"/>
    <mergeCell ref="I627:K627"/>
    <mergeCell ref="L627:N627"/>
    <mergeCell ref="O627:Q627"/>
    <mergeCell ref="R627:T627"/>
    <mergeCell ref="U627:W627"/>
    <mergeCell ref="B628:H628"/>
    <mergeCell ref="I628:K628"/>
    <mergeCell ref="L628:N628"/>
    <mergeCell ref="O628:Q628"/>
    <mergeCell ref="R628:T628"/>
    <mergeCell ref="U628:W628"/>
    <mergeCell ref="B629:H629"/>
    <mergeCell ref="I629:K629"/>
    <mergeCell ref="L629:N629"/>
    <mergeCell ref="O629:Q629"/>
    <mergeCell ref="R629:T629"/>
    <mergeCell ref="U629:W629"/>
    <mergeCell ref="B630:H630"/>
    <mergeCell ref="I630:K630"/>
    <mergeCell ref="L630:N630"/>
    <mergeCell ref="O630:Q630"/>
    <mergeCell ref="R630:T630"/>
    <mergeCell ref="U630:W630"/>
    <mergeCell ref="B631:H631"/>
    <mergeCell ref="I631:K631"/>
    <mergeCell ref="L631:N631"/>
    <mergeCell ref="O631:Q631"/>
    <mergeCell ref="R631:T631"/>
    <mergeCell ref="U631:W631"/>
    <mergeCell ref="B632:E632"/>
    <mergeCell ref="F632:K632"/>
    <mergeCell ref="L632:N632"/>
    <mergeCell ref="O632:Q632"/>
    <mergeCell ref="R632:T632"/>
    <mergeCell ref="U632:W632"/>
    <mergeCell ref="Q633:W633"/>
    <mergeCell ref="A634:B634"/>
    <mergeCell ref="D634:W634"/>
    <mergeCell ref="B635:E635"/>
    <mergeCell ref="F635:K635"/>
    <mergeCell ref="L635:N635"/>
    <mergeCell ref="O635:Q635"/>
    <mergeCell ref="R635:T635"/>
    <mergeCell ref="U635:W635"/>
    <mergeCell ref="B636:H636"/>
    <mergeCell ref="I636:K636"/>
    <mergeCell ref="L636:N636"/>
    <mergeCell ref="O636:Q636"/>
    <mergeCell ref="R636:T636"/>
    <mergeCell ref="U636:W636"/>
    <mergeCell ref="B637:H637"/>
    <mergeCell ref="I637:K637"/>
    <mergeCell ref="L637:N637"/>
    <mergeCell ref="O637:Q637"/>
    <mergeCell ref="R637:T637"/>
    <mergeCell ref="U637:W637"/>
    <mergeCell ref="B638:H638"/>
    <mergeCell ref="I638:K638"/>
    <mergeCell ref="L638:N638"/>
    <mergeCell ref="O638:Q638"/>
    <mergeCell ref="R638:T638"/>
    <mergeCell ref="U638:W638"/>
    <mergeCell ref="B639:H639"/>
    <mergeCell ref="I639:K639"/>
    <mergeCell ref="L639:N639"/>
    <mergeCell ref="O639:Q639"/>
    <mergeCell ref="R639:T639"/>
    <mergeCell ref="U639:W639"/>
    <mergeCell ref="B640:H640"/>
    <mergeCell ref="I640:K640"/>
    <mergeCell ref="L640:N640"/>
    <mergeCell ref="O640:Q640"/>
    <mergeCell ref="R640:T640"/>
    <mergeCell ref="U640:W640"/>
    <mergeCell ref="B641:H641"/>
    <mergeCell ref="I641:K641"/>
    <mergeCell ref="L641:N641"/>
    <mergeCell ref="O641:Q641"/>
    <mergeCell ref="R641:T641"/>
    <mergeCell ref="U641:W641"/>
    <mergeCell ref="B642:H642"/>
    <mergeCell ref="I642:K642"/>
    <mergeCell ref="L642:N642"/>
    <mergeCell ref="O642:Q642"/>
    <mergeCell ref="R642:T642"/>
    <mergeCell ref="U642:W642"/>
    <mergeCell ref="B643:H643"/>
    <mergeCell ref="I643:K643"/>
    <mergeCell ref="L643:N643"/>
    <mergeCell ref="O643:Q643"/>
    <mergeCell ref="R643:T643"/>
    <mergeCell ref="U643:W643"/>
    <mergeCell ref="B644:H644"/>
    <mergeCell ref="I644:K644"/>
    <mergeCell ref="L644:N644"/>
    <mergeCell ref="O644:Q644"/>
    <mergeCell ref="R644:T644"/>
    <mergeCell ref="U644:W644"/>
    <mergeCell ref="B645:E645"/>
    <mergeCell ref="F645:K645"/>
    <mergeCell ref="L645:N645"/>
    <mergeCell ref="O645:Q645"/>
    <mergeCell ref="R645:T645"/>
    <mergeCell ref="U645:W645"/>
    <mergeCell ref="Q646:W646"/>
    <mergeCell ref="A647:B647"/>
    <mergeCell ref="D647:W647"/>
    <mergeCell ref="B648:E648"/>
    <mergeCell ref="F648:K648"/>
    <mergeCell ref="L648:N648"/>
    <mergeCell ref="O648:Q648"/>
    <mergeCell ref="R648:T648"/>
    <mergeCell ref="U648:W648"/>
    <mergeCell ref="B649:H649"/>
    <mergeCell ref="I649:K649"/>
    <mergeCell ref="L649:N649"/>
    <mergeCell ref="O649:Q649"/>
    <mergeCell ref="R649:T649"/>
    <mergeCell ref="U649:W649"/>
    <mergeCell ref="B650:E650"/>
    <mergeCell ref="F650:K650"/>
    <mergeCell ref="L650:N650"/>
    <mergeCell ref="O650:Q650"/>
    <mergeCell ref="R650:T650"/>
    <mergeCell ref="U650:W650"/>
    <mergeCell ref="Q651:W651"/>
    <mergeCell ref="A652:B652"/>
    <mergeCell ref="D652:W652"/>
    <mergeCell ref="B653:E653"/>
    <mergeCell ref="F653:K653"/>
    <mergeCell ref="L653:N653"/>
    <mergeCell ref="O653:Q653"/>
    <mergeCell ref="R653:T653"/>
    <mergeCell ref="U653:W653"/>
    <mergeCell ref="B654:H654"/>
    <mergeCell ref="I654:K654"/>
    <mergeCell ref="L654:N654"/>
    <mergeCell ref="O654:Q654"/>
    <mergeCell ref="R654:T654"/>
    <mergeCell ref="U654:W654"/>
    <mergeCell ref="B655:E655"/>
    <mergeCell ref="F655:K655"/>
    <mergeCell ref="L655:N655"/>
    <mergeCell ref="O655:Q655"/>
    <mergeCell ref="R655:T655"/>
    <mergeCell ref="U655:W655"/>
    <mergeCell ref="Q656:W656"/>
    <mergeCell ref="A657:B657"/>
    <mergeCell ref="D657:W657"/>
    <mergeCell ref="B658:E658"/>
    <mergeCell ref="F658:K658"/>
    <mergeCell ref="L658:N658"/>
    <mergeCell ref="O658:Q658"/>
    <mergeCell ref="R658:T658"/>
    <mergeCell ref="U658:W658"/>
    <mergeCell ref="B659:H659"/>
    <mergeCell ref="I659:K659"/>
    <mergeCell ref="L659:N659"/>
    <mergeCell ref="O659:Q659"/>
    <mergeCell ref="R659:T659"/>
    <mergeCell ref="U659:W659"/>
    <mergeCell ref="B660:H660"/>
    <mergeCell ref="I660:K660"/>
    <mergeCell ref="L660:N660"/>
    <mergeCell ref="O660:Q660"/>
    <mergeCell ref="R660:T660"/>
    <mergeCell ref="U660:W660"/>
    <mergeCell ref="B661:H661"/>
    <mergeCell ref="I661:K661"/>
    <mergeCell ref="L661:N661"/>
    <mergeCell ref="O661:Q661"/>
    <mergeCell ref="R661:T661"/>
    <mergeCell ref="U661:W661"/>
    <mergeCell ref="B662:H662"/>
    <mergeCell ref="I662:K662"/>
    <mergeCell ref="L662:N662"/>
    <mergeCell ref="O662:Q662"/>
    <mergeCell ref="R662:T662"/>
    <mergeCell ref="U662:W662"/>
    <mergeCell ref="B663:H663"/>
    <mergeCell ref="I663:K663"/>
    <mergeCell ref="L663:N663"/>
    <mergeCell ref="O663:Q663"/>
    <mergeCell ref="R663:T663"/>
    <mergeCell ref="U663:W663"/>
    <mergeCell ref="B664:H664"/>
    <mergeCell ref="I664:K664"/>
    <mergeCell ref="L664:N664"/>
    <mergeCell ref="O664:Q664"/>
    <mergeCell ref="R664:T664"/>
    <mergeCell ref="U664:W664"/>
    <mergeCell ref="B665:H665"/>
    <mergeCell ref="I665:K665"/>
    <mergeCell ref="L665:N665"/>
    <mergeCell ref="O665:Q665"/>
    <mergeCell ref="R665:T665"/>
    <mergeCell ref="U665:W665"/>
    <mergeCell ref="B666:H666"/>
    <mergeCell ref="I666:K666"/>
    <mergeCell ref="L666:N666"/>
    <mergeCell ref="O666:Q666"/>
    <mergeCell ref="R666:T666"/>
    <mergeCell ref="U666:W666"/>
    <mergeCell ref="B667:H667"/>
    <mergeCell ref="I667:K667"/>
    <mergeCell ref="L667:N667"/>
    <mergeCell ref="O667:Q667"/>
    <mergeCell ref="R667:T667"/>
    <mergeCell ref="U667:W667"/>
    <mergeCell ref="B668:E668"/>
    <mergeCell ref="F668:K668"/>
    <mergeCell ref="L668:N668"/>
    <mergeCell ref="O668:Q668"/>
    <mergeCell ref="R668:T668"/>
    <mergeCell ref="U668:W668"/>
    <mergeCell ref="Q669:W669"/>
    <mergeCell ref="A670:B670"/>
    <mergeCell ref="D670:W670"/>
    <mergeCell ref="B671:E671"/>
    <mergeCell ref="F671:K671"/>
    <mergeCell ref="L671:N671"/>
    <mergeCell ref="O671:Q671"/>
    <mergeCell ref="R671:T671"/>
    <mergeCell ref="U671:W671"/>
    <mergeCell ref="B672:H672"/>
    <mergeCell ref="I672:K672"/>
    <mergeCell ref="L672:N672"/>
    <mergeCell ref="O672:Q672"/>
    <mergeCell ref="R672:T672"/>
    <mergeCell ref="U672:W672"/>
    <mergeCell ref="B673:H673"/>
    <mergeCell ref="I673:K673"/>
    <mergeCell ref="L673:N673"/>
    <mergeCell ref="O673:Q673"/>
    <mergeCell ref="R673:T673"/>
    <mergeCell ref="U673:W673"/>
    <mergeCell ref="B674:H674"/>
    <mergeCell ref="I674:K674"/>
    <mergeCell ref="L674:N674"/>
    <mergeCell ref="O674:Q674"/>
    <mergeCell ref="R674:T674"/>
    <mergeCell ref="U674:W674"/>
    <mergeCell ref="B675:H675"/>
    <mergeCell ref="I675:K675"/>
    <mergeCell ref="L675:N675"/>
    <mergeCell ref="O675:Q675"/>
    <mergeCell ref="R675:T675"/>
    <mergeCell ref="U675:W675"/>
    <mergeCell ref="B676:H676"/>
    <mergeCell ref="I676:K676"/>
    <mergeCell ref="L676:N676"/>
    <mergeCell ref="O676:Q676"/>
    <mergeCell ref="R676:T676"/>
    <mergeCell ref="U676:W676"/>
    <mergeCell ref="B677:E677"/>
    <mergeCell ref="F677:K677"/>
    <mergeCell ref="L677:N677"/>
    <mergeCell ref="O677:Q677"/>
    <mergeCell ref="R677:T677"/>
    <mergeCell ref="U677:W677"/>
    <mergeCell ref="Q678:W678"/>
    <mergeCell ref="A679:B679"/>
    <mergeCell ref="D679:W679"/>
    <mergeCell ref="B680:E680"/>
    <mergeCell ref="F680:K680"/>
    <mergeCell ref="L680:N680"/>
    <mergeCell ref="O680:Q680"/>
    <mergeCell ref="R680:T680"/>
    <mergeCell ref="U680:W680"/>
    <mergeCell ref="B681:H681"/>
    <mergeCell ref="I681:K681"/>
    <mergeCell ref="L681:N681"/>
    <mergeCell ref="O681:Q681"/>
    <mergeCell ref="R681:T681"/>
    <mergeCell ref="U681:W681"/>
    <mergeCell ref="B682:H682"/>
    <mergeCell ref="I682:K682"/>
    <mergeCell ref="L682:N682"/>
    <mergeCell ref="O682:Q682"/>
    <mergeCell ref="R682:T682"/>
    <mergeCell ref="U682:W682"/>
    <mergeCell ref="B683:H683"/>
    <mergeCell ref="I683:K683"/>
    <mergeCell ref="L683:N683"/>
    <mergeCell ref="O683:Q683"/>
    <mergeCell ref="R683:T683"/>
    <mergeCell ref="U683:W683"/>
    <mergeCell ref="B684:H684"/>
    <mergeCell ref="I684:K684"/>
    <mergeCell ref="L684:N684"/>
    <mergeCell ref="O684:Q684"/>
    <mergeCell ref="R684:T684"/>
    <mergeCell ref="U684:W684"/>
    <mergeCell ref="B685:H685"/>
    <mergeCell ref="I685:K685"/>
    <mergeCell ref="L685:N685"/>
    <mergeCell ref="O685:Q685"/>
    <mergeCell ref="R685:T685"/>
    <mergeCell ref="U685:W685"/>
    <mergeCell ref="B686:E686"/>
    <mergeCell ref="F686:K686"/>
    <mergeCell ref="L686:N686"/>
    <mergeCell ref="O686:Q686"/>
    <mergeCell ref="R686:T686"/>
    <mergeCell ref="U686:W686"/>
    <mergeCell ref="Q687:W687"/>
    <mergeCell ref="A688:B688"/>
    <mergeCell ref="D688:W688"/>
    <mergeCell ref="B689:E689"/>
    <mergeCell ref="F689:K689"/>
    <mergeCell ref="L689:N689"/>
    <mergeCell ref="O689:Q689"/>
    <mergeCell ref="R689:T689"/>
    <mergeCell ref="U689:W689"/>
    <mergeCell ref="B690:H690"/>
    <mergeCell ref="I690:K690"/>
    <mergeCell ref="L690:N690"/>
    <mergeCell ref="O690:Q690"/>
    <mergeCell ref="R690:T690"/>
    <mergeCell ref="U690:W690"/>
    <mergeCell ref="B691:H691"/>
    <mergeCell ref="I691:K691"/>
    <mergeCell ref="L691:N691"/>
    <mergeCell ref="O691:Q691"/>
    <mergeCell ref="R691:T691"/>
    <mergeCell ref="U691:W691"/>
    <mergeCell ref="B692:H692"/>
    <mergeCell ref="I692:K692"/>
    <mergeCell ref="L692:N692"/>
    <mergeCell ref="O692:Q692"/>
    <mergeCell ref="R692:T692"/>
    <mergeCell ref="U692:W692"/>
    <mergeCell ref="B693:H693"/>
    <mergeCell ref="I693:K693"/>
    <mergeCell ref="L693:N693"/>
    <mergeCell ref="O693:Q693"/>
    <mergeCell ref="R693:T693"/>
    <mergeCell ref="U693:W693"/>
    <mergeCell ref="B694:H694"/>
    <mergeCell ref="I694:K694"/>
    <mergeCell ref="L694:N694"/>
    <mergeCell ref="O694:Q694"/>
    <mergeCell ref="R694:T694"/>
    <mergeCell ref="U694:W694"/>
    <mergeCell ref="B695:H695"/>
    <mergeCell ref="I695:K695"/>
    <mergeCell ref="L695:N695"/>
    <mergeCell ref="O695:Q695"/>
    <mergeCell ref="R695:T695"/>
    <mergeCell ref="U695:W695"/>
    <mergeCell ref="B696:E696"/>
    <mergeCell ref="F696:K696"/>
    <mergeCell ref="L696:N696"/>
    <mergeCell ref="O696:Q696"/>
    <mergeCell ref="R696:T696"/>
    <mergeCell ref="U696:W696"/>
    <mergeCell ref="Q697:W697"/>
    <mergeCell ref="A698:B698"/>
    <mergeCell ref="D698:W698"/>
    <mergeCell ref="B699:E699"/>
    <mergeCell ref="F699:K699"/>
    <mergeCell ref="L699:N699"/>
    <mergeCell ref="O699:Q699"/>
    <mergeCell ref="R699:T699"/>
    <mergeCell ref="U699:W699"/>
    <mergeCell ref="B700:H700"/>
    <mergeCell ref="I700:K700"/>
    <mergeCell ref="L700:N700"/>
    <mergeCell ref="O700:Q700"/>
    <mergeCell ref="R700:T700"/>
    <mergeCell ref="U700:W700"/>
    <mergeCell ref="B701:H701"/>
    <mergeCell ref="I701:K701"/>
    <mergeCell ref="L701:N701"/>
    <mergeCell ref="O701:Q701"/>
    <mergeCell ref="R701:T701"/>
    <mergeCell ref="U701:W701"/>
    <mergeCell ref="B702:H702"/>
    <mergeCell ref="I702:K702"/>
    <mergeCell ref="L702:N702"/>
    <mergeCell ref="O702:Q702"/>
    <mergeCell ref="R702:T702"/>
    <mergeCell ref="U702:W702"/>
    <mergeCell ref="B703:E703"/>
    <mergeCell ref="F703:K703"/>
    <mergeCell ref="L703:N703"/>
    <mergeCell ref="O703:Q703"/>
    <mergeCell ref="R703:T703"/>
    <mergeCell ref="U703:W703"/>
    <mergeCell ref="Q704:W704"/>
    <mergeCell ref="A705:B705"/>
    <mergeCell ref="D705:W705"/>
    <mergeCell ref="B706:E706"/>
    <mergeCell ref="F706:K706"/>
    <mergeCell ref="L706:N706"/>
    <mergeCell ref="O706:Q706"/>
    <mergeCell ref="R706:T706"/>
    <mergeCell ref="U706:W706"/>
    <mergeCell ref="B707:H707"/>
    <mergeCell ref="I707:K707"/>
    <mergeCell ref="L707:N707"/>
    <mergeCell ref="O707:Q707"/>
    <mergeCell ref="R707:T707"/>
    <mergeCell ref="U707:W707"/>
    <mergeCell ref="B708:H708"/>
    <mergeCell ref="I708:K708"/>
    <mergeCell ref="L708:N708"/>
    <mergeCell ref="O708:Q708"/>
    <mergeCell ref="R708:T708"/>
    <mergeCell ref="U708:W708"/>
    <mergeCell ref="B709:H709"/>
    <mergeCell ref="I709:K709"/>
    <mergeCell ref="L709:N709"/>
    <mergeCell ref="O709:Q709"/>
    <mergeCell ref="R709:T709"/>
    <mergeCell ref="U709:W709"/>
    <mergeCell ref="B710:H710"/>
    <mergeCell ref="I710:K710"/>
    <mergeCell ref="L710:N710"/>
    <mergeCell ref="O710:Q710"/>
    <mergeCell ref="R710:T710"/>
    <mergeCell ref="U710:W710"/>
    <mergeCell ref="B711:E711"/>
    <mergeCell ref="F711:K711"/>
    <mergeCell ref="L711:N711"/>
    <mergeCell ref="O711:Q711"/>
    <mergeCell ref="R711:T711"/>
    <mergeCell ref="U711:W711"/>
    <mergeCell ref="B712:E712"/>
    <mergeCell ref="F712:K712"/>
    <mergeCell ref="L712:N712"/>
    <mergeCell ref="O712:Q712"/>
    <mergeCell ref="R712:T712"/>
    <mergeCell ref="U712:W712"/>
    <mergeCell ref="B713:H713"/>
    <mergeCell ref="I713:K713"/>
    <mergeCell ref="L713:N713"/>
    <mergeCell ref="O713:Q713"/>
    <mergeCell ref="R713:T713"/>
    <mergeCell ref="U713:W713"/>
    <mergeCell ref="B714:H714"/>
    <mergeCell ref="I714:K714"/>
    <mergeCell ref="L714:N714"/>
    <mergeCell ref="O714:Q714"/>
    <mergeCell ref="R714:T714"/>
    <mergeCell ref="U714:W714"/>
    <mergeCell ref="B715:H715"/>
    <mergeCell ref="I715:K715"/>
    <mergeCell ref="L715:N715"/>
    <mergeCell ref="O715:Q715"/>
    <mergeCell ref="R715:T715"/>
    <mergeCell ref="U715:W715"/>
    <mergeCell ref="B716:H716"/>
    <mergeCell ref="I716:K716"/>
    <mergeCell ref="L716:N716"/>
    <mergeCell ref="O716:Q716"/>
    <mergeCell ref="R716:T716"/>
    <mergeCell ref="U716:W716"/>
    <mergeCell ref="B717:H717"/>
    <mergeCell ref="I717:K717"/>
    <mergeCell ref="L717:N717"/>
    <mergeCell ref="O717:Q717"/>
    <mergeCell ref="R717:T717"/>
    <mergeCell ref="U717:W717"/>
    <mergeCell ref="B718:H718"/>
    <mergeCell ref="I718:K718"/>
    <mergeCell ref="L718:N718"/>
    <mergeCell ref="O718:Q718"/>
    <mergeCell ref="R718:T718"/>
    <mergeCell ref="U718:W718"/>
    <mergeCell ref="B719:E719"/>
    <mergeCell ref="F719:K719"/>
    <mergeCell ref="L719:N719"/>
    <mergeCell ref="O719:Q719"/>
    <mergeCell ref="R719:T719"/>
    <mergeCell ref="U719:W719"/>
    <mergeCell ref="B720:E720"/>
    <mergeCell ref="F720:K720"/>
    <mergeCell ref="L720:N720"/>
    <mergeCell ref="O720:Q720"/>
    <mergeCell ref="R720:T720"/>
    <mergeCell ref="U720:W720"/>
    <mergeCell ref="B721:H721"/>
    <mergeCell ref="I721:K721"/>
    <mergeCell ref="L721:N721"/>
    <mergeCell ref="O721:Q721"/>
    <mergeCell ref="R721:T721"/>
    <mergeCell ref="U721:W721"/>
    <mergeCell ref="B722:H722"/>
    <mergeCell ref="I722:K722"/>
    <mergeCell ref="L722:N722"/>
    <mergeCell ref="O722:Q722"/>
    <mergeCell ref="R722:T722"/>
    <mergeCell ref="U722:W722"/>
    <mergeCell ref="B723:H723"/>
    <mergeCell ref="I723:K723"/>
    <mergeCell ref="L723:N723"/>
    <mergeCell ref="O723:Q723"/>
    <mergeCell ref="R723:T723"/>
    <mergeCell ref="U723:W723"/>
    <mergeCell ref="B724:E724"/>
    <mergeCell ref="F724:K724"/>
    <mergeCell ref="L724:N724"/>
    <mergeCell ref="O724:Q724"/>
    <mergeCell ref="R724:T724"/>
    <mergeCell ref="U724:W724"/>
    <mergeCell ref="B725:E725"/>
    <mergeCell ref="F725:K725"/>
    <mergeCell ref="L725:N725"/>
    <mergeCell ref="O725:Q725"/>
    <mergeCell ref="R725:T725"/>
    <mergeCell ref="U725:W725"/>
    <mergeCell ref="Q726:W726"/>
    <mergeCell ref="A727:B727"/>
    <mergeCell ref="D727:W727"/>
    <mergeCell ref="B728:E728"/>
    <mergeCell ref="F728:K728"/>
    <mergeCell ref="L728:N728"/>
    <mergeCell ref="O728:Q728"/>
    <mergeCell ref="R728:T728"/>
    <mergeCell ref="U728:W728"/>
    <mergeCell ref="B729:H729"/>
    <mergeCell ref="I729:K729"/>
    <mergeCell ref="L729:N729"/>
    <mergeCell ref="O729:Q729"/>
    <mergeCell ref="R729:T729"/>
    <mergeCell ref="U729:W729"/>
    <mergeCell ref="B730:H730"/>
    <mergeCell ref="I730:K730"/>
    <mergeCell ref="L730:N730"/>
    <mergeCell ref="O730:Q730"/>
    <mergeCell ref="R730:T730"/>
    <mergeCell ref="U730:W730"/>
    <mergeCell ref="B731:E731"/>
    <mergeCell ref="F731:K731"/>
    <mergeCell ref="L731:N731"/>
    <mergeCell ref="O731:Q731"/>
    <mergeCell ref="R731:T731"/>
    <mergeCell ref="U731:W731"/>
    <mergeCell ref="Q732:W732"/>
    <mergeCell ref="A733:B733"/>
    <mergeCell ref="D733:W733"/>
    <mergeCell ref="B734:E734"/>
    <mergeCell ref="F734:K734"/>
    <mergeCell ref="L734:N734"/>
    <mergeCell ref="O734:Q734"/>
    <mergeCell ref="R734:T734"/>
    <mergeCell ref="U734:W734"/>
    <mergeCell ref="B735:H735"/>
    <mergeCell ref="I735:K735"/>
    <mergeCell ref="L735:N735"/>
    <mergeCell ref="O735:Q735"/>
    <mergeCell ref="R735:T735"/>
    <mergeCell ref="U735:W735"/>
    <mergeCell ref="B736:H736"/>
    <mergeCell ref="I736:K736"/>
    <mergeCell ref="L736:N736"/>
    <mergeCell ref="O736:Q736"/>
    <mergeCell ref="R736:T736"/>
    <mergeCell ref="U736:W736"/>
    <mergeCell ref="B737:E737"/>
    <mergeCell ref="F737:K737"/>
    <mergeCell ref="L737:N737"/>
    <mergeCell ref="O737:Q737"/>
    <mergeCell ref="R737:T737"/>
    <mergeCell ref="U737:W737"/>
    <mergeCell ref="Q738:W738"/>
    <mergeCell ref="A739:B739"/>
    <mergeCell ref="D739:W739"/>
    <mergeCell ref="B740:E740"/>
    <mergeCell ref="F740:K740"/>
    <mergeCell ref="L740:N740"/>
    <mergeCell ref="O740:Q740"/>
    <mergeCell ref="R740:T740"/>
    <mergeCell ref="U740:W740"/>
    <mergeCell ref="B741:H741"/>
    <mergeCell ref="I741:K741"/>
    <mergeCell ref="L741:N741"/>
    <mergeCell ref="O741:Q741"/>
    <mergeCell ref="R741:T741"/>
    <mergeCell ref="U741:W741"/>
    <mergeCell ref="B742:H742"/>
    <mergeCell ref="I742:K742"/>
    <mergeCell ref="L742:N742"/>
    <mergeCell ref="O742:Q742"/>
    <mergeCell ref="R742:T742"/>
    <mergeCell ref="U742:W742"/>
    <mergeCell ref="B743:H743"/>
    <mergeCell ref="I743:K743"/>
    <mergeCell ref="L743:N743"/>
    <mergeCell ref="O743:Q743"/>
    <mergeCell ref="R743:T743"/>
    <mergeCell ref="U743:W743"/>
    <mergeCell ref="B744:E744"/>
    <mergeCell ref="F744:K744"/>
    <mergeCell ref="L744:N744"/>
    <mergeCell ref="O744:Q744"/>
    <mergeCell ref="R744:T744"/>
    <mergeCell ref="U744:W744"/>
    <mergeCell ref="Q745:W745"/>
    <mergeCell ref="A746:B746"/>
    <mergeCell ref="D746:W746"/>
    <mergeCell ref="Q747:W747"/>
    <mergeCell ref="A748:B748"/>
    <mergeCell ref="D748:W748"/>
    <mergeCell ref="B749:E749"/>
    <mergeCell ref="F749:K749"/>
    <mergeCell ref="L749:N749"/>
    <mergeCell ref="O749:Q749"/>
    <mergeCell ref="R749:T749"/>
    <mergeCell ref="U749:W749"/>
    <mergeCell ref="B750:H750"/>
    <mergeCell ref="I750:K750"/>
    <mergeCell ref="L750:N750"/>
    <mergeCell ref="O750:Q750"/>
    <mergeCell ref="R750:T750"/>
    <mergeCell ref="U750:W750"/>
    <mergeCell ref="B751:H751"/>
    <mergeCell ref="I751:K751"/>
    <mergeCell ref="L751:N751"/>
    <mergeCell ref="O751:Q751"/>
    <mergeCell ref="R751:T751"/>
    <mergeCell ref="U751:W751"/>
    <mergeCell ref="B752:H752"/>
    <mergeCell ref="I752:K752"/>
    <mergeCell ref="L752:N752"/>
    <mergeCell ref="O752:Q752"/>
    <mergeCell ref="R752:T752"/>
    <mergeCell ref="U752:W752"/>
    <mergeCell ref="B753:H753"/>
    <mergeCell ref="I753:K753"/>
    <mergeCell ref="L753:N753"/>
    <mergeCell ref="O753:Q753"/>
    <mergeCell ref="R753:T753"/>
    <mergeCell ref="U753:W753"/>
    <mergeCell ref="B754:H754"/>
    <mergeCell ref="I754:K754"/>
    <mergeCell ref="L754:N754"/>
    <mergeCell ref="O754:Q754"/>
    <mergeCell ref="R754:T754"/>
    <mergeCell ref="U754:W754"/>
    <mergeCell ref="B755:H755"/>
    <mergeCell ref="I755:K755"/>
    <mergeCell ref="L755:N755"/>
    <mergeCell ref="O755:Q755"/>
    <mergeCell ref="R755:T755"/>
    <mergeCell ref="U755:W755"/>
    <mergeCell ref="B756:H756"/>
    <mergeCell ref="I756:K756"/>
    <mergeCell ref="L756:N756"/>
    <mergeCell ref="O756:Q756"/>
    <mergeCell ref="R756:T756"/>
    <mergeCell ref="U756:W756"/>
    <mergeCell ref="B757:E757"/>
    <mergeCell ref="F757:K757"/>
    <mergeCell ref="L757:N757"/>
    <mergeCell ref="O757:Q757"/>
    <mergeCell ref="R757:T757"/>
    <mergeCell ref="U757:W757"/>
    <mergeCell ref="B758:E758"/>
    <mergeCell ref="F758:K758"/>
    <mergeCell ref="L758:N758"/>
    <mergeCell ref="O758:Q758"/>
    <mergeCell ref="R758:T758"/>
    <mergeCell ref="U758:W758"/>
    <mergeCell ref="B759:H759"/>
    <mergeCell ref="I759:K759"/>
    <mergeCell ref="L759:N759"/>
    <mergeCell ref="O759:Q759"/>
    <mergeCell ref="R759:T759"/>
    <mergeCell ref="U759:W759"/>
    <mergeCell ref="B760:E760"/>
    <mergeCell ref="F760:K760"/>
    <mergeCell ref="L760:N760"/>
    <mergeCell ref="O760:Q760"/>
    <mergeCell ref="R760:T760"/>
    <mergeCell ref="U760:W760"/>
    <mergeCell ref="B761:E761"/>
    <mergeCell ref="F761:K761"/>
    <mergeCell ref="L761:N761"/>
    <mergeCell ref="O761:Q761"/>
    <mergeCell ref="R761:T761"/>
    <mergeCell ref="U761:W761"/>
    <mergeCell ref="Q762:W762"/>
    <mergeCell ref="A763:B763"/>
    <mergeCell ref="D763:W763"/>
    <mergeCell ref="B764:E764"/>
    <mergeCell ref="F764:K764"/>
    <mergeCell ref="L764:N764"/>
    <mergeCell ref="O764:Q764"/>
    <mergeCell ref="R764:T764"/>
    <mergeCell ref="U764:W764"/>
    <mergeCell ref="B765:H765"/>
    <mergeCell ref="I765:K765"/>
    <mergeCell ref="L765:N765"/>
    <mergeCell ref="O765:Q765"/>
    <mergeCell ref="R765:T765"/>
    <mergeCell ref="U765:W765"/>
    <mergeCell ref="B766:E766"/>
    <mergeCell ref="F766:K766"/>
    <mergeCell ref="L766:N766"/>
    <mergeCell ref="O766:Q766"/>
    <mergeCell ref="R766:T766"/>
    <mergeCell ref="U766:W766"/>
    <mergeCell ref="Q767:W767"/>
    <mergeCell ref="A768:B768"/>
    <mergeCell ref="D768:W768"/>
    <mergeCell ref="B769:E769"/>
    <mergeCell ref="F769:K769"/>
    <mergeCell ref="L769:N769"/>
    <mergeCell ref="O769:Q769"/>
    <mergeCell ref="R769:T769"/>
    <mergeCell ref="U769:W769"/>
    <mergeCell ref="B770:H770"/>
    <mergeCell ref="I770:K770"/>
    <mergeCell ref="L770:N770"/>
    <mergeCell ref="O770:Q770"/>
    <mergeCell ref="R770:T770"/>
    <mergeCell ref="U770:W770"/>
    <mergeCell ref="B771:E771"/>
    <mergeCell ref="F771:K771"/>
    <mergeCell ref="L771:N771"/>
    <mergeCell ref="O771:Q771"/>
    <mergeCell ref="R771:T771"/>
    <mergeCell ref="U771:W771"/>
    <mergeCell ref="Q772:W772"/>
    <mergeCell ref="A773:B773"/>
    <mergeCell ref="D773:W773"/>
    <mergeCell ref="B774:E774"/>
    <mergeCell ref="F774:K774"/>
    <mergeCell ref="L774:N774"/>
    <mergeCell ref="O774:Q774"/>
    <mergeCell ref="R774:T774"/>
    <mergeCell ref="U774:W774"/>
    <mergeCell ref="B775:H775"/>
    <mergeCell ref="I775:K775"/>
    <mergeCell ref="L775:N775"/>
    <mergeCell ref="O775:Q775"/>
    <mergeCell ref="R775:T775"/>
    <mergeCell ref="U775:W775"/>
    <mergeCell ref="B776:E776"/>
    <mergeCell ref="F776:K776"/>
    <mergeCell ref="L776:N776"/>
    <mergeCell ref="O776:Q776"/>
    <mergeCell ref="R776:T776"/>
    <mergeCell ref="U776:W776"/>
    <mergeCell ref="B777:E777"/>
    <mergeCell ref="F777:K777"/>
    <mergeCell ref="L777:N777"/>
    <mergeCell ref="O777:Q777"/>
    <mergeCell ref="R777:T777"/>
    <mergeCell ref="U777:W777"/>
    <mergeCell ref="B778:H778"/>
    <mergeCell ref="I778:K778"/>
    <mergeCell ref="L778:N778"/>
    <mergeCell ref="O778:Q778"/>
    <mergeCell ref="R778:T778"/>
    <mergeCell ref="U778:W778"/>
    <mergeCell ref="B779:H779"/>
    <mergeCell ref="I779:K779"/>
    <mergeCell ref="L779:N779"/>
    <mergeCell ref="O779:Q779"/>
    <mergeCell ref="R779:T779"/>
    <mergeCell ref="U779:W779"/>
    <mergeCell ref="B780:H780"/>
    <mergeCell ref="I780:K780"/>
    <mergeCell ref="L780:N780"/>
    <mergeCell ref="O780:Q780"/>
    <mergeCell ref="R780:T780"/>
    <mergeCell ref="U780:W780"/>
    <mergeCell ref="B781:H781"/>
    <mergeCell ref="I781:K781"/>
    <mergeCell ref="L781:N781"/>
    <mergeCell ref="O781:Q781"/>
    <mergeCell ref="R781:T781"/>
    <mergeCell ref="U781:W781"/>
    <mergeCell ref="B782:H782"/>
    <mergeCell ref="I782:K782"/>
    <mergeCell ref="L782:N782"/>
    <mergeCell ref="O782:Q782"/>
    <mergeCell ref="R782:T782"/>
    <mergeCell ref="U782:W782"/>
    <mergeCell ref="B783:H783"/>
    <mergeCell ref="I783:K783"/>
    <mergeCell ref="L783:N783"/>
    <mergeCell ref="O783:Q783"/>
    <mergeCell ref="R783:T783"/>
    <mergeCell ref="U783:W783"/>
    <mergeCell ref="B784:H784"/>
    <mergeCell ref="I784:K784"/>
    <mergeCell ref="L784:N784"/>
    <mergeCell ref="O784:Q784"/>
    <mergeCell ref="R784:T784"/>
    <mergeCell ref="U784:W784"/>
    <mergeCell ref="B785:H785"/>
    <mergeCell ref="I785:K785"/>
    <mergeCell ref="L785:N785"/>
    <mergeCell ref="O785:Q785"/>
    <mergeCell ref="R785:T785"/>
    <mergeCell ref="U785:W785"/>
    <mergeCell ref="B786:H786"/>
    <mergeCell ref="I786:K786"/>
    <mergeCell ref="L786:N786"/>
    <mergeCell ref="O786:Q786"/>
    <mergeCell ref="R786:T786"/>
    <mergeCell ref="U786:W786"/>
    <mergeCell ref="B787:E787"/>
    <mergeCell ref="F787:K787"/>
    <mergeCell ref="L787:N787"/>
    <mergeCell ref="O787:Q787"/>
    <mergeCell ref="R787:T787"/>
    <mergeCell ref="U787:W787"/>
    <mergeCell ref="B788:E788"/>
    <mergeCell ref="F788:K788"/>
    <mergeCell ref="L788:N788"/>
    <mergeCell ref="O788:Q788"/>
    <mergeCell ref="R788:T788"/>
    <mergeCell ref="U788:W788"/>
    <mergeCell ref="Q789:W789"/>
    <mergeCell ref="A790:B790"/>
    <mergeCell ref="D790:W790"/>
    <mergeCell ref="B791:E791"/>
    <mergeCell ref="F791:K791"/>
    <mergeCell ref="L791:N791"/>
    <mergeCell ref="O791:Q791"/>
    <mergeCell ref="R791:T791"/>
    <mergeCell ref="U791:W791"/>
    <mergeCell ref="B792:H792"/>
    <mergeCell ref="I792:K792"/>
    <mergeCell ref="L792:N792"/>
    <mergeCell ref="O792:Q792"/>
    <mergeCell ref="R792:T792"/>
    <mergeCell ref="U792:W792"/>
    <mergeCell ref="B793:E793"/>
    <mergeCell ref="F793:K793"/>
    <mergeCell ref="L793:N793"/>
    <mergeCell ref="O793:Q793"/>
    <mergeCell ref="R793:T793"/>
    <mergeCell ref="U793:W793"/>
    <mergeCell ref="Q794:W794"/>
    <mergeCell ref="A795:T795"/>
    <mergeCell ref="U795:X795"/>
  </mergeCells>
  <printOptions headings="false" gridLines="false" gridLinesSet="true" horizontalCentered="false" verticalCentered="false"/>
  <pageMargins left="0.620138888888889" right="0.472222222222222" top="0.472222222222222" bottom="0.47222222222222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2" manualBreakCount="12">
    <brk id="22" man="true" max="16383" min="0"/>
    <brk id="77" man="true" max="16383" min="0"/>
    <brk id="97" man="true" max="16383" min="0"/>
    <brk id="270" man="true" max="16383" min="0"/>
    <brk id="296" man="true" max="16383" min="0"/>
    <brk id="324" man="true" max="16383" min="0"/>
    <brk id="429" man="true" max="16383" min="0"/>
    <brk id="485" man="true" max="16383" min="0"/>
    <brk id="505" man="true" max="16383" min="0"/>
    <brk id="551" man="true" max="16383" min="0"/>
    <brk id="620" man="true" max="16383" min="0"/>
    <brk id="745" man="true" max="16383" min="0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121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D7" activeCellId="0" sqref="D7"/>
    </sheetView>
  </sheetViews>
  <sheetFormatPr defaultRowHeight="15" zeroHeight="false" outlineLevelRow="0" outlineLevelCol="0"/>
  <cols>
    <col collapsed="false" customWidth="true" hidden="false" outlineLevel="0" max="1" min="1" style="2" width="6.1"/>
    <col collapsed="false" customWidth="true" hidden="false" outlineLevel="0" max="2" min="2" style="2" width="11.1"/>
    <col collapsed="false" customWidth="true" hidden="false" outlineLevel="0" max="3" min="3" style="2" width="13.1"/>
    <col collapsed="false" customWidth="true" hidden="false" outlineLevel="0" max="4" min="4" style="2" width="54.7"/>
    <col collapsed="false" customWidth="true" hidden="false" outlineLevel="0" max="5" min="5" style="2" width="6.6"/>
    <col collapsed="false" customWidth="true" hidden="false" outlineLevel="0" max="6" min="6" style="2" width="7.79"/>
    <col collapsed="false" customWidth="true" hidden="false" outlineLevel="0" max="7" min="7" style="2" width="12.8"/>
    <col collapsed="false" customWidth="false" hidden="false" outlineLevel="0" max="8" min="8" style="2" width="11.4"/>
    <col collapsed="false" customWidth="true" hidden="false" outlineLevel="0" max="9" min="9" style="1" width="8.3"/>
    <col collapsed="false" customWidth="true" hidden="false" outlineLevel="0" max="10" min="10" style="1" width="9.9"/>
    <col collapsed="false" customWidth="true" hidden="false" outlineLevel="0" max="11" min="11" style="1" width="7.6"/>
    <col collapsed="false" customWidth="true" hidden="false" outlineLevel="0" max="12" min="12" style="1" width="8.79"/>
    <col collapsed="false" customWidth="true" hidden="false" outlineLevel="0" max="1025" min="13" style="2" width="8.79"/>
  </cols>
  <sheetData>
    <row r="1" customFormat="false" ht="18" hidden="false" customHeight="true" outlineLevel="0" collapsed="false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customFormat="false" ht="18" hidden="false" customHeight="true" outlineLevel="0" collapsed="false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customFormat="false" ht="18" hidden="false" customHeight="true" outlineLevel="0" collapsed="false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customFormat="false" ht="18" hidden="false" customHeight="true" outlineLevel="0" collapsed="false">
      <c r="A4" s="50" t="s">
        <v>1319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customFormat="false" ht="31.5" hidden="false" customHeight="false" outlineLevel="0" collapsed="false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1199</v>
      </c>
      <c r="G5" s="7" t="s">
        <v>15</v>
      </c>
      <c r="H5" s="7" t="s">
        <v>16</v>
      </c>
      <c r="I5" s="7" t="s">
        <v>1320</v>
      </c>
      <c r="J5" s="7" t="s">
        <v>1321</v>
      </c>
      <c r="K5" s="7" t="s">
        <v>1322</v>
      </c>
      <c r="L5" s="7" t="s">
        <v>1323</v>
      </c>
    </row>
    <row r="6" customFormat="false" ht="60" hidden="false" customHeight="false" outlineLevel="0" collapsed="false">
      <c r="A6" s="5" t="s">
        <v>145</v>
      </c>
      <c r="B6" s="5" t="s">
        <v>19</v>
      </c>
      <c r="C6" s="15" t="s">
        <v>146</v>
      </c>
      <c r="D6" s="16" t="s">
        <v>147</v>
      </c>
      <c r="E6" s="17" t="s">
        <v>137</v>
      </c>
      <c r="F6" s="18" t="n">
        <v>1009.02</v>
      </c>
      <c r="G6" s="18" t="n">
        <v>29.84</v>
      </c>
      <c r="H6" s="18" t="n">
        <f aca="false">ROUND(F6*G6,2)</f>
        <v>30109.16</v>
      </c>
      <c r="I6" s="146" t="n">
        <f aca="false">H6/$H$121</f>
        <v>0.10839514867236</v>
      </c>
      <c r="J6" s="147" t="n">
        <f aca="false">I6</f>
        <v>0.10839514867236</v>
      </c>
      <c r="K6" s="148" t="s">
        <v>1034</v>
      </c>
      <c r="L6" s="148" t="n">
        <v>1</v>
      </c>
    </row>
    <row r="7" customFormat="false" ht="60" hidden="false" customHeight="false" outlineLevel="0" collapsed="false">
      <c r="A7" s="5" t="s">
        <v>151</v>
      </c>
      <c r="B7" s="5" t="s">
        <v>19</v>
      </c>
      <c r="C7" s="15" t="s">
        <v>152</v>
      </c>
      <c r="D7" s="16" t="s">
        <v>153</v>
      </c>
      <c r="E7" s="17" t="s">
        <v>137</v>
      </c>
      <c r="F7" s="18" t="n">
        <v>921.97</v>
      </c>
      <c r="G7" s="18" t="n">
        <v>30.01</v>
      </c>
      <c r="H7" s="18" t="n">
        <f aca="false">ROUND(F7*G7,2)</f>
        <v>27668.32</v>
      </c>
      <c r="I7" s="146" t="n">
        <f aca="false">H7/$H$121</f>
        <v>0.0996079485417206</v>
      </c>
      <c r="J7" s="147" t="n">
        <f aca="false">J6+I7</f>
        <v>0.208003097214081</v>
      </c>
      <c r="K7" s="148" t="s">
        <v>1034</v>
      </c>
      <c r="L7" s="148" t="n">
        <v>2</v>
      </c>
    </row>
    <row r="8" customFormat="false" ht="31.5" hidden="false" customHeight="false" outlineLevel="0" collapsed="false">
      <c r="A8" s="5" t="s">
        <v>18</v>
      </c>
      <c r="B8" s="5" t="s">
        <v>19</v>
      </c>
      <c r="C8" s="15" t="s">
        <v>20</v>
      </c>
      <c r="D8" s="16" t="s">
        <v>17</v>
      </c>
      <c r="E8" s="17" t="s">
        <v>21</v>
      </c>
      <c r="F8" s="18" t="n">
        <v>1</v>
      </c>
      <c r="G8" s="18" t="n">
        <v>19727.43</v>
      </c>
      <c r="H8" s="18" t="n">
        <f aca="false">ROUND(F8*G8,2)</f>
        <v>19727.43</v>
      </c>
      <c r="I8" s="146" t="n">
        <f aca="false">H8/$H$121</f>
        <v>0.0710201715283181</v>
      </c>
      <c r="J8" s="147" t="n">
        <f aca="false">J7+I8</f>
        <v>0.279023268742399</v>
      </c>
      <c r="K8" s="148" t="s">
        <v>1034</v>
      </c>
      <c r="L8" s="148" t="n">
        <v>3</v>
      </c>
    </row>
    <row r="9" customFormat="false" ht="45" hidden="false" customHeight="false" outlineLevel="0" collapsed="false">
      <c r="A9" s="5" t="s">
        <v>76</v>
      </c>
      <c r="B9" s="5" t="s">
        <v>51</v>
      </c>
      <c r="C9" s="15" t="n">
        <v>93207</v>
      </c>
      <c r="D9" s="16" t="s">
        <v>77</v>
      </c>
      <c r="E9" s="17" t="s">
        <v>49</v>
      </c>
      <c r="F9" s="18" t="n">
        <v>12</v>
      </c>
      <c r="G9" s="18" t="n">
        <v>1017.2</v>
      </c>
      <c r="H9" s="18" t="n">
        <f aca="false">ROUND(F9*G9,2)</f>
        <v>12206.4</v>
      </c>
      <c r="I9" s="146" t="n">
        <f aca="false">H9/$H$121</f>
        <v>0.0439439208119488</v>
      </c>
      <c r="J9" s="147" t="n">
        <f aca="false">J8+I9</f>
        <v>0.322967189554347</v>
      </c>
      <c r="K9" s="148" t="s">
        <v>1034</v>
      </c>
      <c r="L9" s="148" t="n">
        <v>4</v>
      </c>
    </row>
    <row r="10" customFormat="false" ht="30" hidden="false" customHeight="false" outlineLevel="0" collapsed="false">
      <c r="A10" s="5" t="s">
        <v>74</v>
      </c>
      <c r="B10" s="5" t="s">
        <v>51</v>
      </c>
      <c r="C10" s="15" t="n">
        <v>93584</v>
      </c>
      <c r="D10" s="16" t="s">
        <v>75</v>
      </c>
      <c r="E10" s="17" t="s">
        <v>49</v>
      </c>
      <c r="F10" s="18" t="n">
        <v>14</v>
      </c>
      <c r="G10" s="18" t="n">
        <v>840.52</v>
      </c>
      <c r="H10" s="18" t="n">
        <f aca="false">ROUND(F10*G10,2)</f>
        <v>11767.28</v>
      </c>
      <c r="I10" s="146" t="n">
        <f aca="false">H10/$H$121</f>
        <v>0.042363057125117</v>
      </c>
      <c r="J10" s="147" t="n">
        <f aca="false">J9+I10</f>
        <v>0.365330246679464</v>
      </c>
      <c r="K10" s="148" t="s">
        <v>1034</v>
      </c>
      <c r="L10" s="148" t="n">
        <v>5</v>
      </c>
    </row>
    <row r="11" customFormat="false" ht="45" hidden="false" customHeight="false" outlineLevel="0" collapsed="false">
      <c r="A11" s="5" t="s">
        <v>80</v>
      </c>
      <c r="B11" s="5" t="s">
        <v>51</v>
      </c>
      <c r="C11" s="15" t="n">
        <v>93212</v>
      </c>
      <c r="D11" s="16" t="s">
        <v>81</v>
      </c>
      <c r="E11" s="17" t="s">
        <v>49</v>
      </c>
      <c r="F11" s="18" t="n">
        <v>10</v>
      </c>
      <c r="G11" s="18" t="n">
        <v>924.95</v>
      </c>
      <c r="H11" s="18" t="n">
        <f aca="false">ROUND(F11*G11,2)</f>
        <v>9249.5</v>
      </c>
      <c r="I11" s="146" t="n">
        <f aca="false">H11/$H$121</f>
        <v>0.033298867442499</v>
      </c>
      <c r="J11" s="147" t="n">
        <f aca="false">J10+I11</f>
        <v>0.398629114121963</v>
      </c>
      <c r="K11" s="148" t="s">
        <v>1034</v>
      </c>
      <c r="L11" s="148" t="n">
        <v>6</v>
      </c>
    </row>
    <row r="12" customFormat="false" ht="45" hidden="false" customHeight="false" outlineLevel="0" collapsed="false">
      <c r="A12" s="5" t="s">
        <v>173</v>
      </c>
      <c r="B12" s="5" t="s">
        <v>51</v>
      </c>
      <c r="C12" s="15" t="n">
        <v>92398</v>
      </c>
      <c r="D12" s="16" t="s">
        <v>174</v>
      </c>
      <c r="E12" s="17" t="s">
        <v>49</v>
      </c>
      <c r="F12" s="18" t="n">
        <v>151.21</v>
      </c>
      <c r="G12" s="18" t="n">
        <v>58.3</v>
      </c>
      <c r="H12" s="18" t="n">
        <f aca="false">ROUND(F12*G12,2)</f>
        <v>8815.54</v>
      </c>
      <c r="I12" s="146" t="n">
        <f aca="false">H12/$H$121</f>
        <v>0.0317365801280121</v>
      </c>
      <c r="J12" s="147" t="n">
        <f aca="false">J11+I12</f>
        <v>0.430365694249976</v>
      </c>
      <c r="K12" s="148" t="s">
        <v>1034</v>
      </c>
      <c r="L12" s="148" t="n">
        <v>7</v>
      </c>
    </row>
    <row r="13" customFormat="false" ht="31.5" hidden="false" customHeight="false" outlineLevel="0" collapsed="false">
      <c r="A13" s="5" t="s">
        <v>142</v>
      </c>
      <c r="B13" s="5" t="s">
        <v>19</v>
      </c>
      <c r="C13" s="15" t="s">
        <v>143</v>
      </c>
      <c r="D13" s="16" t="s">
        <v>144</v>
      </c>
      <c r="E13" s="17" t="s">
        <v>21</v>
      </c>
      <c r="F13" s="18" t="n">
        <v>30</v>
      </c>
      <c r="G13" s="18" t="n">
        <v>275.08</v>
      </c>
      <c r="H13" s="18" t="n">
        <f aca="false">ROUND(F13*G13,2)</f>
        <v>8252.4</v>
      </c>
      <c r="I13" s="146" t="n">
        <f aca="false">H13/$H$121</f>
        <v>0.0297092354919162</v>
      </c>
      <c r="J13" s="147" t="n">
        <f aca="false">J12+I13</f>
        <v>0.460074929741892</v>
      </c>
      <c r="K13" s="148" t="s">
        <v>1034</v>
      </c>
      <c r="L13" s="148" t="n">
        <v>8</v>
      </c>
    </row>
    <row r="14" customFormat="false" ht="45" hidden="false" customHeight="false" outlineLevel="0" collapsed="false">
      <c r="A14" s="5" t="s">
        <v>78</v>
      </c>
      <c r="B14" s="5" t="s">
        <v>51</v>
      </c>
      <c r="C14" s="15" t="n">
        <v>93210</v>
      </c>
      <c r="D14" s="16" t="s">
        <v>79</v>
      </c>
      <c r="E14" s="17" t="s">
        <v>49</v>
      </c>
      <c r="F14" s="18" t="n">
        <v>12</v>
      </c>
      <c r="G14" s="18" t="n">
        <v>566.96</v>
      </c>
      <c r="H14" s="18" t="n">
        <f aca="false">ROUND(F14*G14,2)</f>
        <v>6803.52</v>
      </c>
      <c r="I14" s="146" t="n">
        <f aca="false">H14/$H$121</f>
        <v>0.024493162940958</v>
      </c>
      <c r="J14" s="147" t="n">
        <f aca="false">J13+I14</f>
        <v>0.48456809268285</v>
      </c>
      <c r="K14" s="148" t="s">
        <v>1034</v>
      </c>
      <c r="L14" s="148" t="n">
        <v>9</v>
      </c>
    </row>
    <row r="15" customFormat="false" ht="31.5" hidden="false" customHeight="false" outlineLevel="0" collapsed="false">
      <c r="A15" s="5" t="s">
        <v>59</v>
      </c>
      <c r="B15" s="5" t="s">
        <v>19</v>
      </c>
      <c r="C15" s="15" t="s">
        <v>60</v>
      </c>
      <c r="D15" s="16" t="s">
        <v>61</v>
      </c>
      <c r="E15" s="17" t="s">
        <v>21</v>
      </c>
      <c r="F15" s="18" t="n">
        <v>81</v>
      </c>
      <c r="G15" s="18" t="n">
        <v>80.45</v>
      </c>
      <c r="H15" s="18" t="n">
        <f aca="false">ROUND(F15*G15,2)</f>
        <v>6516.45</v>
      </c>
      <c r="I15" s="146" t="n">
        <f aca="false">H15/$H$121</f>
        <v>0.0234596902260309</v>
      </c>
      <c r="J15" s="147" t="n">
        <f aca="false">J14+I15</f>
        <v>0.50802778290888</v>
      </c>
      <c r="K15" s="148" t="s">
        <v>1034</v>
      </c>
      <c r="L15" s="148" t="n">
        <v>10</v>
      </c>
    </row>
    <row r="16" customFormat="false" ht="45" hidden="false" customHeight="false" outlineLevel="0" collapsed="false">
      <c r="A16" s="5" t="s">
        <v>164</v>
      </c>
      <c r="B16" s="5" t="s">
        <v>19</v>
      </c>
      <c r="C16" s="15" t="s">
        <v>165</v>
      </c>
      <c r="D16" s="16" t="s">
        <v>166</v>
      </c>
      <c r="E16" s="17" t="s">
        <v>49</v>
      </c>
      <c r="F16" s="18" t="n">
        <v>114.57</v>
      </c>
      <c r="G16" s="18" t="n">
        <v>55.1</v>
      </c>
      <c r="H16" s="18" t="n">
        <f aca="false">ROUND(F16*G16,2)</f>
        <v>6312.81</v>
      </c>
      <c r="I16" s="146" t="n">
        <f aca="false">H16/$H$121</f>
        <v>0.0227265715313998</v>
      </c>
      <c r="J16" s="147" t="n">
        <f aca="false">J15+I16</f>
        <v>0.53075435444028</v>
      </c>
      <c r="K16" s="148" t="s">
        <v>1058</v>
      </c>
      <c r="L16" s="148" t="n">
        <v>11</v>
      </c>
    </row>
    <row r="17" customFormat="false" ht="60" hidden="false" customHeight="false" outlineLevel="0" collapsed="false">
      <c r="A17" s="5" t="s">
        <v>188</v>
      </c>
      <c r="B17" s="5" t="s">
        <v>19</v>
      </c>
      <c r="C17" s="15" t="s">
        <v>189</v>
      </c>
      <c r="D17" s="16" t="s">
        <v>190</v>
      </c>
      <c r="E17" s="17" t="s">
        <v>49</v>
      </c>
      <c r="F17" s="18" t="n">
        <v>83.66</v>
      </c>
      <c r="G17" s="18" t="n">
        <v>69.28</v>
      </c>
      <c r="H17" s="18" t="n">
        <f aca="false">ROUND(F17*G17,2)</f>
        <v>5795.96</v>
      </c>
      <c r="I17" s="146" t="n">
        <f aca="false">H17/$H$121</f>
        <v>0.0208658742355832</v>
      </c>
      <c r="J17" s="147" t="n">
        <f aca="false">J16+I17</f>
        <v>0.551620228675863</v>
      </c>
      <c r="K17" s="148" t="s">
        <v>1058</v>
      </c>
      <c r="L17" s="148" t="n">
        <v>12</v>
      </c>
    </row>
    <row r="18" customFormat="false" ht="60" hidden="false" customHeight="false" outlineLevel="0" collapsed="false">
      <c r="A18" s="5" t="s">
        <v>157</v>
      </c>
      <c r="B18" s="5" t="s">
        <v>51</v>
      </c>
      <c r="C18" s="15" t="n">
        <v>87640</v>
      </c>
      <c r="D18" s="16" t="s">
        <v>158</v>
      </c>
      <c r="E18" s="17" t="s">
        <v>49</v>
      </c>
      <c r="F18" s="18" t="n">
        <v>152.72</v>
      </c>
      <c r="G18" s="18" t="n">
        <v>37.54</v>
      </c>
      <c r="H18" s="18" t="n">
        <f aca="false">ROUND(F18*G18,2)</f>
        <v>5733.11</v>
      </c>
      <c r="I18" s="146" t="n">
        <f aca="false">H18/$H$121</f>
        <v>0.0206396097003368</v>
      </c>
      <c r="J18" s="147" t="n">
        <f aca="false">J17+I18</f>
        <v>0.5722598383762</v>
      </c>
      <c r="K18" s="148" t="s">
        <v>1058</v>
      </c>
      <c r="L18" s="148" t="n">
        <v>13</v>
      </c>
    </row>
    <row r="19" customFormat="false" ht="30" hidden="false" customHeight="false" outlineLevel="0" collapsed="false">
      <c r="A19" s="5" t="s">
        <v>275</v>
      </c>
      <c r="B19" s="5" t="s">
        <v>51</v>
      </c>
      <c r="C19" s="15" t="n">
        <v>95626</v>
      </c>
      <c r="D19" s="16" t="s">
        <v>276</v>
      </c>
      <c r="E19" s="17" t="s">
        <v>49</v>
      </c>
      <c r="F19" s="18" t="n">
        <v>396.25</v>
      </c>
      <c r="G19" s="18" t="n">
        <v>14.01</v>
      </c>
      <c r="H19" s="18" t="n">
        <f aca="false">ROUND(F19*G19,2)</f>
        <v>5551.46</v>
      </c>
      <c r="I19" s="146" t="n">
        <f aca="false">H19/$H$121</f>
        <v>0.0199856565925007</v>
      </c>
      <c r="J19" s="147" t="n">
        <f aca="false">J18+I19</f>
        <v>0.592245494968701</v>
      </c>
      <c r="K19" s="148" t="s">
        <v>1058</v>
      </c>
      <c r="L19" s="148" t="n">
        <v>14</v>
      </c>
    </row>
    <row r="20" customFormat="false" ht="30" hidden="false" customHeight="false" outlineLevel="0" collapsed="false">
      <c r="A20" s="5" t="s">
        <v>53</v>
      </c>
      <c r="B20" s="5" t="s">
        <v>51</v>
      </c>
      <c r="C20" s="15" t="n">
        <v>100205</v>
      </c>
      <c r="D20" s="16" t="s">
        <v>54</v>
      </c>
      <c r="E20" s="17" t="s">
        <v>55</v>
      </c>
      <c r="F20" s="18" t="n">
        <v>4.39</v>
      </c>
      <c r="G20" s="18" t="n">
        <v>1185.8</v>
      </c>
      <c r="H20" s="18" t="n">
        <f aca="false">ROUND(F20*G20,2)</f>
        <v>5205.66</v>
      </c>
      <c r="I20" s="146" t="n">
        <f aca="false">H20/$H$121</f>
        <v>0.0187407516396259</v>
      </c>
      <c r="J20" s="147" t="n">
        <f aca="false">J19+I20</f>
        <v>0.610986246608327</v>
      </c>
      <c r="K20" s="148" t="s">
        <v>1058</v>
      </c>
      <c r="L20" s="148" t="n">
        <v>15</v>
      </c>
    </row>
    <row r="21" customFormat="false" ht="30" hidden="false" customHeight="false" outlineLevel="0" collapsed="false">
      <c r="A21" s="5" t="s">
        <v>175</v>
      </c>
      <c r="B21" s="5" t="s">
        <v>51</v>
      </c>
      <c r="C21" s="15" t="n">
        <v>101094</v>
      </c>
      <c r="D21" s="16" t="s">
        <v>176</v>
      </c>
      <c r="E21" s="17" t="s">
        <v>72</v>
      </c>
      <c r="F21" s="18" t="n">
        <v>31.8</v>
      </c>
      <c r="G21" s="18" t="n">
        <v>154.37</v>
      </c>
      <c r="H21" s="18" t="n">
        <f aca="false">ROUND(F21*G21,2)</f>
        <v>4908.97</v>
      </c>
      <c r="I21" s="146" t="n">
        <f aca="false">H21/$H$121</f>
        <v>0.017672646230521</v>
      </c>
      <c r="J21" s="147" t="n">
        <f aca="false">J20+I21</f>
        <v>0.628658892838848</v>
      </c>
      <c r="K21" s="148" t="s">
        <v>1058</v>
      </c>
      <c r="L21" s="148" t="n">
        <v>16</v>
      </c>
    </row>
    <row r="22" customFormat="false" ht="31.5" hidden="false" customHeight="false" outlineLevel="0" collapsed="false">
      <c r="A22" s="5" t="s">
        <v>301</v>
      </c>
      <c r="B22" s="5" t="s">
        <v>19</v>
      </c>
      <c r="C22" s="15" t="s">
        <v>302</v>
      </c>
      <c r="D22" s="16" t="s">
        <v>303</v>
      </c>
      <c r="E22" s="17" t="s">
        <v>58</v>
      </c>
      <c r="F22" s="18" t="n">
        <v>118.56</v>
      </c>
      <c r="G22" s="18" t="n">
        <v>40</v>
      </c>
      <c r="H22" s="18" t="n">
        <f aca="false">ROUND(F22*G22,2)</f>
        <v>4742.4</v>
      </c>
      <c r="I22" s="146" t="n">
        <f aca="false">H22/$H$121</f>
        <v>0.0170729822108554</v>
      </c>
      <c r="J22" s="147" t="n">
        <f aca="false">J21+I22</f>
        <v>0.645731875049703</v>
      </c>
      <c r="K22" s="148" t="s">
        <v>1058</v>
      </c>
      <c r="L22" s="148" t="n">
        <v>17</v>
      </c>
    </row>
    <row r="23" customFormat="false" ht="31.5" hidden="false" customHeight="false" outlineLevel="0" collapsed="false">
      <c r="A23" s="5" t="s">
        <v>298</v>
      </c>
      <c r="B23" s="5" t="s">
        <v>19</v>
      </c>
      <c r="C23" s="15" t="s">
        <v>299</v>
      </c>
      <c r="D23" s="16" t="s">
        <v>300</v>
      </c>
      <c r="E23" s="17" t="s">
        <v>26</v>
      </c>
      <c r="F23" s="18" t="n">
        <v>16</v>
      </c>
      <c r="G23" s="18" t="n">
        <v>280</v>
      </c>
      <c r="H23" s="18" t="n">
        <f aca="false">ROUND(F23*G23,2)</f>
        <v>4480</v>
      </c>
      <c r="I23" s="146" t="n">
        <f aca="false">H23/$H$121</f>
        <v>0.0161283232761117</v>
      </c>
      <c r="J23" s="147" t="n">
        <f aca="false">J22+I23</f>
        <v>0.661860198325815</v>
      </c>
      <c r="K23" s="148" t="s">
        <v>1058</v>
      </c>
      <c r="L23" s="148" t="n">
        <v>18</v>
      </c>
    </row>
    <row r="24" customFormat="false" ht="30" hidden="false" customHeight="false" outlineLevel="0" collapsed="false">
      <c r="A24" s="5" t="s">
        <v>191</v>
      </c>
      <c r="B24" s="5" t="s">
        <v>51</v>
      </c>
      <c r="C24" s="15" t="n">
        <v>96113</v>
      </c>
      <c r="D24" s="16" t="s">
        <v>192</v>
      </c>
      <c r="E24" s="17" t="s">
        <v>49</v>
      </c>
      <c r="F24" s="18" t="n">
        <v>129.38</v>
      </c>
      <c r="G24" s="18" t="n">
        <v>33.6</v>
      </c>
      <c r="H24" s="18" t="n">
        <f aca="false">ROUND(F24*G24,2)</f>
        <v>4347.17</v>
      </c>
      <c r="I24" s="146" t="n">
        <f aca="false">H24/$H$121</f>
        <v>0.0156501256911194</v>
      </c>
      <c r="J24" s="147" t="n">
        <f aca="false">J23+I24</f>
        <v>0.677510324016934</v>
      </c>
      <c r="K24" s="148" t="s">
        <v>1058</v>
      </c>
      <c r="L24" s="148" t="n">
        <v>19</v>
      </c>
    </row>
    <row r="25" customFormat="false" ht="45" hidden="false" customHeight="false" outlineLevel="0" collapsed="false">
      <c r="A25" s="5" t="s">
        <v>130</v>
      </c>
      <c r="B25" s="5" t="s">
        <v>19</v>
      </c>
      <c r="C25" s="15" t="s">
        <v>131</v>
      </c>
      <c r="D25" s="16" t="s">
        <v>132</v>
      </c>
      <c r="E25" s="17" t="s">
        <v>91</v>
      </c>
      <c r="F25" s="18" t="n">
        <v>7.5</v>
      </c>
      <c r="G25" s="18" t="n">
        <v>571.91</v>
      </c>
      <c r="H25" s="18" t="n">
        <f aca="false">ROUND(F25*G25,2)</f>
        <v>4289.33</v>
      </c>
      <c r="I25" s="146" t="n">
        <f aca="false">H25/$H$121</f>
        <v>0.0154418975173938</v>
      </c>
      <c r="J25" s="147" t="n">
        <f aca="false">J24+I25</f>
        <v>0.692952221534328</v>
      </c>
      <c r="K25" s="148" t="s">
        <v>1058</v>
      </c>
      <c r="L25" s="148" t="n">
        <v>20</v>
      </c>
    </row>
    <row r="26" customFormat="false" ht="15.75" hidden="false" customHeight="false" outlineLevel="0" collapsed="false">
      <c r="A26" s="5" t="s">
        <v>50</v>
      </c>
      <c r="B26" s="5" t="s">
        <v>51</v>
      </c>
      <c r="C26" s="15" t="n">
        <v>98459</v>
      </c>
      <c r="D26" s="16" t="s">
        <v>52</v>
      </c>
      <c r="E26" s="17" t="s">
        <v>49</v>
      </c>
      <c r="F26" s="18" t="n">
        <v>38</v>
      </c>
      <c r="G26" s="18" t="n">
        <v>112.38</v>
      </c>
      <c r="H26" s="18" t="n">
        <f aca="false">ROUND(F26*G26,2)</f>
        <v>4270.44</v>
      </c>
      <c r="I26" s="146" t="n">
        <f aca="false">H26/$H$121</f>
        <v>0.0153738921542943</v>
      </c>
      <c r="J26" s="147" t="n">
        <f aca="false">J25+I26</f>
        <v>0.708326113688623</v>
      </c>
      <c r="K26" s="148" t="s">
        <v>1058</v>
      </c>
      <c r="L26" s="148" t="n">
        <v>21</v>
      </c>
    </row>
    <row r="27" customFormat="false" ht="30" hidden="false" customHeight="false" outlineLevel="0" collapsed="false">
      <c r="A27" s="5" t="s">
        <v>273</v>
      </c>
      <c r="B27" s="5" t="s">
        <v>51</v>
      </c>
      <c r="C27" s="15" t="n">
        <v>88489</v>
      </c>
      <c r="D27" s="16" t="s">
        <v>274</v>
      </c>
      <c r="E27" s="17" t="s">
        <v>49</v>
      </c>
      <c r="F27" s="18" t="n">
        <v>275.63</v>
      </c>
      <c r="G27" s="18" t="n">
        <v>13.06</v>
      </c>
      <c r="H27" s="18" t="n">
        <f aca="false">ROUND(F27*G27,2)</f>
        <v>3599.73</v>
      </c>
      <c r="I27" s="146" t="n">
        <f aca="false">H27/$H$121</f>
        <v>0.0129592877559638</v>
      </c>
      <c r="J27" s="147" t="n">
        <f aca="false">J26+I27</f>
        <v>0.721285401444586</v>
      </c>
      <c r="K27" s="148" t="s">
        <v>1058</v>
      </c>
      <c r="L27" s="148" t="n">
        <v>22</v>
      </c>
    </row>
    <row r="28" customFormat="false" ht="30" hidden="false" customHeight="false" outlineLevel="0" collapsed="false">
      <c r="A28" s="5" t="s">
        <v>265</v>
      </c>
      <c r="B28" s="5" t="s">
        <v>51</v>
      </c>
      <c r="C28" s="15" t="n">
        <v>88496</v>
      </c>
      <c r="D28" s="16" t="s">
        <v>266</v>
      </c>
      <c r="E28" s="17" t="s">
        <v>49</v>
      </c>
      <c r="F28" s="18" t="n">
        <v>129.38</v>
      </c>
      <c r="G28" s="18" t="n">
        <v>24.2</v>
      </c>
      <c r="H28" s="18" t="n">
        <f aca="false">ROUND(F28*G28,2)</f>
        <v>3131</v>
      </c>
      <c r="I28" s="146" t="n">
        <f aca="false">H28/$H$121</f>
        <v>0.011271825932479</v>
      </c>
      <c r="J28" s="147" t="n">
        <f aca="false">J27+I28</f>
        <v>0.732557227377065</v>
      </c>
      <c r="K28" s="148" t="s">
        <v>1058</v>
      </c>
      <c r="L28" s="148" t="n">
        <v>23</v>
      </c>
    </row>
    <row r="29" customFormat="false" ht="45" hidden="false" customHeight="false" outlineLevel="0" collapsed="false">
      <c r="A29" s="5" t="s">
        <v>161</v>
      </c>
      <c r="B29" s="5" t="s">
        <v>19</v>
      </c>
      <c r="C29" s="15" t="s">
        <v>162</v>
      </c>
      <c r="D29" s="16" t="s">
        <v>163</v>
      </c>
      <c r="E29" s="17" t="s">
        <v>49</v>
      </c>
      <c r="F29" s="18" t="n">
        <v>38.15</v>
      </c>
      <c r="G29" s="18" t="n">
        <v>76.66</v>
      </c>
      <c r="H29" s="18" t="n">
        <f aca="false">ROUND(F29*G29,2)</f>
        <v>2924.58</v>
      </c>
      <c r="I29" s="146" t="n">
        <f aca="false">H29/$H$121</f>
        <v>0.0105286990372435</v>
      </c>
      <c r="J29" s="147" t="n">
        <f aca="false">J28+I29</f>
        <v>0.743085926414309</v>
      </c>
      <c r="K29" s="148" t="s">
        <v>1058</v>
      </c>
      <c r="L29" s="148" t="n">
        <v>24</v>
      </c>
    </row>
    <row r="30" customFormat="false" ht="30" hidden="false" customHeight="false" outlineLevel="0" collapsed="false">
      <c r="A30" s="5" t="s">
        <v>94</v>
      </c>
      <c r="B30" s="5" t="s">
        <v>51</v>
      </c>
      <c r="C30" s="15" t="n">
        <v>97629</v>
      </c>
      <c r="D30" s="16" t="s">
        <v>95</v>
      </c>
      <c r="E30" s="17" t="s">
        <v>91</v>
      </c>
      <c r="F30" s="18" t="n">
        <v>28.61</v>
      </c>
      <c r="G30" s="18" t="n">
        <v>100.73</v>
      </c>
      <c r="H30" s="18" t="n">
        <f aca="false">ROUND(F30*G30,2)</f>
        <v>2881.89</v>
      </c>
      <c r="I30" s="146" t="n">
        <f aca="false">H30/$H$121</f>
        <v>0.0103750119567397</v>
      </c>
      <c r="J30" s="147" t="n">
        <f aca="false">J29+I30</f>
        <v>0.753460938371048</v>
      </c>
      <c r="K30" s="148" t="s">
        <v>1058</v>
      </c>
      <c r="L30" s="148" t="n">
        <v>25</v>
      </c>
    </row>
    <row r="31" customFormat="false" ht="45" hidden="false" customHeight="false" outlineLevel="0" collapsed="false">
      <c r="A31" s="5" t="s">
        <v>237</v>
      </c>
      <c r="B31" s="5" t="s">
        <v>19</v>
      </c>
      <c r="C31" s="15" t="s">
        <v>238</v>
      </c>
      <c r="D31" s="16" t="s">
        <v>239</v>
      </c>
      <c r="E31" s="17" t="s">
        <v>21</v>
      </c>
      <c r="F31" s="18" t="n">
        <v>13</v>
      </c>
      <c r="G31" s="18" t="n">
        <v>194.52</v>
      </c>
      <c r="H31" s="18" t="n">
        <f aca="false">ROUND(F31*G31,2)</f>
        <v>2528.76</v>
      </c>
      <c r="I31" s="146" t="n">
        <f aca="false">H31/$H$121</f>
        <v>0.00910371847493311</v>
      </c>
      <c r="J31" s="147" t="n">
        <f aca="false">J30+I31</f>
        <v>0.762564656845982</v>
      </c>
      <c r="K31" s="148" t="s">
        <v>1058</v>
      </c>
      <c r="L31" s="148" t="n">
        <v>26</v>
      </c>
    </row>
    <row r="32" customFormat="false" ht="60" hidden="false" customHeight="false" outlineLevel="0" collapsed="false">
      <c r="A32" s="5" t="s">
        <v>282</v>
      </c>
      <c r="B32" s="5" t="s">
        <v>51</v>
      </c>
      <c r="C32" s="15" t="n">
        <v>100725</v>
      </c>
      <c r="D32" s="16" t="s">
        <v>283</v>
      </c>
      <c r="E32" s="17" t="s">
        <v>49</v>
      </c>
      <c r="F32" s="18" t="n">
        <v>133.48</v>
      </c>
      <c r="G32" s="18" t="n">
        <v>18.57</v>
      </c>
      <c r="H32" s="18" t="n">
        <f aca="false">ROUND(F32*G32,2)</f>
        <v>2478.72</v>
      </c>
      <c r="I32" s="146" t="n">
        <f aca="false">H32/$H$121</f>
        <v>0.0089235708640544</v>
      </c>
      <c r="J32" s="147" t="n">
        <f aca="false">J31+I32</f>
        <v>0.771488227710036</v>
      </c>
      <c r="K32" s="148" t="s">
        <v>1058</v>
      </c>
      <c r="L32" s="148" t="n">
        <v>27</v>
      </c>
    </row>
    <row r="33" customFormat="false" ht="45" hidden="false" customHeight="false" outlineLevel="0" collapsed="false">
      <c r="A33" s="5" t="s">
        <v>155</v>
      </c>
      <c r="B33" s="5" t="s">
        <v>51</v>
      </c>
      <c r="C33" s="15" t="n">
        <v>94990</v>
      </c>
      <c r="D33" s="16" t="s">
        <v>156</v>
      </c>
      <c r="E33" s="17" t="s">
        <v>91</v>
      </c>
      <c r="F33" s="18" t="n">
        <v>3.47</v>
      </c>
      <c r="G33" s="18" t="n">
        <v>660.64</v>
      </c>
      <c r="H33" s="18" t="n">
        <f aca="false">ROUND(F33*G33,2)</f>
        <v>2292.42</v>
      </c>
      <c r="I33" s="146" t="n">
        <f aca="false">H33/$H$121</f>
        <v>0.00825287742067502</v>
      </c>
      <c r="J33" s="147" t="n">
        <f aca="false">J32+I33</f>
        <v>0.779741105130711</v>
      </c>
      <c r="K33" s="148" t="s">
        <v>1058</v>
      </c>
      <c r="L33" s="148" t="n">
        <v>28</v>
      </c>
    </row>
    <row r="34" customFormat="false" ht="31.5" hidden="false" customHeight="false" outlineLevel="0" collapsed="false">
      <c r="A34" s="5" t="s">
        <v>62</v>
      </c>
      <c r="B34" s="5" t="s">
        <v>19</v>
      </c>
      <c r="C34" s="15" t="s">
        <v>63</v>
      </c>
      <c r="D34" s="16" t="s">
        <v>64</v>
      </c>
      <c r="E34" s="17" t="s">
        <v>65</v>
      </c>
      <c r="F34" s="18" t="n">
        <v>129.38</v>
      </c>
      <c r="G34" s="18" t="n">
        <v>17.34</v>
      </c>
      <c r="H34" s="18" t="n">
        <f aca="false">ROUND(F34*G34,2)</f>
        <v>2243.45</v>
      </c>
      <c r="I34" s="146" t="n">
        <f aca="false">H34/$H$121</f>
        <v>0.00807658188700734</v>
      </c>
      <c r="J34" s="147" t="n">
        <f aca="false">J33+I34</f>
        <v>0.787817687017718</v>
      </c>
      <c r="K34" s="148" t="s">
        <v>1058</v>
      </c>
      <c r="L34" s="148" t="n">
        <v>29</v>
      </c>
    </row>
    <row r="35" customFormat="false" ht="45" hidden="false" customHeight="false" outlineLevel="0" collapsed="false">
      <c r="A35" s="5" t="s">
        <v>83</v>
      </c>
      <c r="B35" s="5" t="s">
        <v>51</v>
      </c>
      <c r="C35" s="15" t="n">
        <v>97634</v>
      </c>
      <c r="D35" s="16" t="s">
        <v>84</v>
      </c>
      <c r="E35" s="17" t="s">
        <v>49</v>
      </c>
      <c r="F35" s="18" t="n">
        <v>217.79</v>
      </c>
      <c r="G35" s="18" t="n">
        <v>9.76</v>
      </c>
      <c r="H35" s="18" t="n">
        <f aca="false">ROUND(F35*G35,2)</f>
        <v>2125.63</v>
      </c>
      <c r="I35" s="146" t="n">
        <f aca="false">H35/$H$121</f>
        <v>0.00765242138513424</v>
      </c>
      <c r="J35" s="147" t="n">
        <f aca="false">J34+I35</f>
        <v>0.795470108402852</v>
      </c>
      <c r="K35" s="148" t="s">
        <v>1058</v>
      </c>
      <c r="L35" s="148" t="n">
        <v>30</v>
      </c>
    </row>
    <row r="36" customFormat="false" ht="45" hidden="false" customHeight="false" outlineLevel="0" collapsed="false">
      <c r="A36" s="5" t="s">
        <v>242</v>
      </c>
      <c r="B36" s="5" t="s">
        <v>51</v>
      </c>
      <c r="C36" s="15" t="n">
        <v>101509</v>
      </c>
      <c r="D36" s="16" t="s">
        <v>243</v>
      </c>
      <c r="E36" s="17" t="s">
        <v>21</v>
      </c>
      <c r="F36" s="18" t="n">
        <v>1</v>
      </c>
      <c r="G36" s="18" t="n">
        <v>2118.51</v>
      </c>
      <c r="H36" s="18" t="n">
        <f aca="false">ROUND(F36*G36,2)</f>
        <v>2118.51</v>
      </c>
      <c r="I36" s="146" t="n">
        <f aca="false">H36/$H$121</f>
        <v>0.00762678887135614</v>
      </c>
      <c r="J36" s="147" t="n">
        <f aca="false">J35+I36</f>
        <v>0.803096897274209</v>
      </c>
      <c r="K36" s="148" t="s">
        <v>1058</v>
      </c>
      <c r="L36" s="148" t="n">
        <v>31</v>
      </c>
    </row>
    <row r="37" customFormat="false" ht="45" hidden="false" customHeight="false" outlineLevel="0" collapsed="false">
      <c r="A37" s="5" t="s">
        <v>171</v>
      </c>
      <c r="B37" s="5" t="s">
        <v>51</v>
      </c>
      <c r="C37" s="15" t="n">
        <v>100324</v>
      </c>
      <c r="D37" s="16" t="s">
        <v>172</v>
      </c>
      <c r="E37" s="17" t="s">
        <v>91</v>
      </c>
      <c r="F37" s="18" t="n">
        <v>15.24</v>
      </c>
      <c r="G37" s="18" t="n">
        <v>138.94</v>
      </c>
      <c r="H37" s="18" t="n">
        <f aca="false">ROUND(F37*G37,2)</f>
        <v>2117.45</v>
      </c>
      <c r="I37" s="146" t="n">
        <f aca="false">H37/$H$121</f>
        <v>0.0076229727948667</v>
      </c>
      <c r="J37" s="147" t="n">
        <f aca="false">J36+I37</f>
        <v>0.810719870069075</v>
      </c>
      <c r="K37" s="148" t="s">
        <v>1070</v>
      </c>
      <c r="L37" s="148" t="n">
        <v>32</v>
      </c>
    </row>
    <row r="38" customFormat="false" ht="45" hidden="false" customHeight="false" outlineLevel="0" collapsed="false">
      <c r="A38" s="5" t="s">
        <v>133</v>
      </c>
      <c r="B38" s="5" t="s">
        <v>51</v>
      </c>
      <c r="C38" s="15" t="n">
        <v>96535</v>
      </c>
      <c r="D38" s="16" t="s">
        <v>134</v>
      </c>
      <c r="E38" s="17" t="s">
        <v>49</v>
      </c>
      <c r="F38" s="18" t="n">
        <v>15.6</v>
      </c>
      <c r="G38" s="18" t="n">
        <v>134.85</v>
      </c>
      <c r="H38" s="18" t="n">
        <f aca="false">ROUND(F38*G38,2)</f>
        <v>2103.66</v>
      </c>
      <c r="I38" s="146" t="n">
        <f aca="false">H38/$H$121</f>
        <v>0.00757332779978242</v>
      </c>
      <c r="J38" s="147" t="n">
        <f aca="false">J37+I38</f>
        <v>0.818293197868858</v>
      </c>
      <c r="K38" s="148" t="s">
        <v>1070</v>
      </c>
      <c r="L38" s="148" t="n">
        <v>33</v>
      </c>
    </row>
    <row r="39" customFormat="false" ht="75" hidden="false" customHeight="false" outlineLevel="0" collapsed="false">
      <c r="A39" s="5" t="s">
        <v>186</v>
      </c>
      <c r="B39" s="5" t="s">
        <v>51</v>
      </c>
      <c r="C39" s="15" t="n">
        <v>87535</v>
      </c>
      <c r="D39" s="16" t="s">
        <v>187</v>
      </c>
      <c r="E39" s="17" t="s">
        <v>49</v>
      </c>
      <c r="F39" s="18" t="n">
        <v>83.66</v>
      </c>
      <c r="G39" s="18" t="n">
        <v>24.95</v>
      </c>
      <c r="H39" s="18" t="n">
        <f aca="false">ROUND(F39*G39,2)</f>
        <v>2087.32</v>
      </c>
      <c r="I39" s="146" t="n">
        <f aca="false">H39/$H$121</f>
        <v>0.00751450262069053</v>
      </c>
      <c r="J39" s="147" t="n">
        <f aca="false">J38+I39</f>
        <v>0.825807700489548</v>
      </c>
      <c r="K39" s="148" t="s">
        <v>1070</v>
      </c>
      <c r="L39" s="148" t="n">
        <v>34</v>
      </c>
    </row>
    <row r="40" customFormat="false" ht="31.5" hidden="false" customHeight="false" outlineLevel="0" collapsed="false">
      <c r="A40" s="5" t="s">
        <v>36</v>
      </c>
      <c r="B40" s="5" t="s">
        <v>19</v>
      </c>
      <c r="C40" s="15" t="s">
        <v>37</v>
      </c>
      <c r="D40" s="16" t="s">
        <v>38</v>
      </c>
      <c r="E40" s="17" t="s">
        <v>39</v>
      </c>
      <c r="F40" s="18" t="n">
        <v>2</v>
      </c>
      <c r="G40" s="18" t="n">
        <v>1000</v>
      </c>
      <c r="H40" s="18" t="n">
        <f aca="false">ROUND(F40*G40,2)</f>
        <v>2000</v>
      </c>
      <c r="I40" s="146" t="n">
        <f aca="false">H40/$H$121</f>
        <v>0.00720014431969274</v>
      </c>
      <c r="J40" s="147" t="n">
        <f aca="false">J39+I40</f>
        <v>0.833007844809241</v>
      </c>
      <c r="K40" s="148" t="s">
        <v>1070</v>
      </c>
      <c r="L40" s="148" t="n">
        <v>35</v>
      </c>
    </row>
    <row r="41" customFormat="false" ht="75" hidden="false" customHeight="false" outlineLevel="0" collapsed="false">
      <c r="A41" s="5" t="s">
        <v>211</v>
      </c>
      <c r="B41" s="5" t="s">
        <v>19</v>
      </c>
      <c r="C41" s="15" t="s">
        <v>212</v>
      </c>
      <c r="D41" s="16" t="s">
        <v>213</v>
      </c>
      <c r="E41" s="17" t="s">
        <v>21</v>
      </c>
      <c r="F41" s="18" t="n">
        <v>2</v>
      </c>
      <c r="G41" s="18" t="n">
        <v>969.68</v>
      </c>
      <c r="H41" s="18" t="n">
        <f aca="false">ROUND(F41*G41,2)</f>
        <v>1939.36</v>
      </c>
      <c r="I41" s="146" t="n">
        <f aca="false">H41/$H$121</f>
        <v>0.00698183594391966</v>
      </c>
      <c r="J41" s="147" t="n">
        <f aca="false">J40+I41</f>
        <v>0.839989680753161</v>
      </c>
      <c r="K41" s="148" t="s">
        <v>1070</v>
      </c>
      <c r="L41" s="148" t="n">
        <v>36</v>
      </c>
    </row>
    <row r="42" customFormat="false" ht="30" hidden="false" customHeight="false" outlineLevel="0" collapsed="false">
      <c r="A42" s="5" t="s">
        <v>271</v>
      </c>
      <c r="B42" s="5" t="s">
        <v>51</v>
      </c>
      <c r="C42" s="15" t="n">
        <v>88488</v>
      </c>
      <c r="D42" s="16" t="s">
        <v>272</v>
      </c>
      <c r="E42" s="17" t="s">
        <v>49</v>
      </c>
      <c r="F42" s="18" t="n">
        <v>129.38</v>
      </c>
      <c r="G42" s="18" t="n">
        <v>14.73</v>
      </c>
      <c r="H42" s="18" t="n">
        <f aca="false">ROUND(F42*G42,2)</f>
        <v>1905.77</v>
      </c>
      <c r="I42" s="146" t="n">
        <f aca="false">H42/$H$121</f>
        <v>0.00686090952007042</v>
      </c>
      <c r="J42" s="147" t="n">
        <f aca="false">J41+I42</f>
        <v>0.846850590273231</v>
      </c>
      <c r="K42" s="148" t="s">
        <v>1070</v>
      </c>
      <c r="L42" s="148" t="n">
        <v>37</v>
      </c>
    </row>
    <row r="43" customFormat="false" ht="31.5" hidden="false" customHeight="false" outlineLevel="0" collapsed="false">
      <c r="A43" s="5" t="s">
        <v>138</v>
      </c>
      <c r="B43" s="5" t="s">
        <v>19</v>
      </c>
      <c r="C43" s="15" t="s">
        <v>139</v>
      </c>
      <c r="D43" s="16" t="s">
        <v>140</v>
      </c>
      <c r="E43" s="17" t="s">
        <v>91</v>
      </c>
      <c r="F43" s="18" t="n">
        <v>2.88</v>
      </c>
      <c r="G43" s="18" t="n">
        <v>617.42</v>
      </c>
      <c r="H43" s="18" t="n">
        <f aca="false">ROUND(F43*G43,2)</f>
        <v>1778.17</v>
      </c>
      <c r="I43" s="146" t="n">
        <f aca="false">H43/$H$121</f>
        <v>0.00640154031247402</v>
      </c>
      <c r="J43" s="147" t="n">
        <f aca="false">J42+I43</f>
        <v>0.853252130585705</v>
      </c>
      <c r="K43" s="148" t="s">
        <v>1070</v>
      </c>
      <c r="L43" s="148" t="n">
        <v>38</v>
      </c>
    </row>
    <row r="44" customFormat="false" ht="47.25" hidden="false" customHeight="false" outlineLevel="0" collapsed="false">
      <c r="A44" s="5" t="s">
        <v>208</v>
      </c>
      <c r="B44" s="5" t="s">
        <v>19</v>
      </c>
      <c r="C44" s="15" t="s">
        <v>209</v>
      </c>
      <c r="D44" s="16" t="s">
        <v>210</v>
      </c>
      <c r="E44" s="17" t="s">
        <v>72</v>
      </c>
      <c r="F44" s="18" t="n">
        <v>5.2</v>
      </c>
      <c r="G44" s="18" t="n">
        <v>286.34</v>
      </c>
      <c r="H44" s="18" t="n">
        <f aca="false">ROUND(F44*G44,2)</f>
        <v>1488.97</v>
      </c>
      <c r="I44" s="146" t="n">
        <f aca="false">H44/$H$121</f>
        <v>0.00536039944384645</v>
      </c>
      <c r="J44" s="147" t="n">
        <f aca="false">J43+I44</f>
        <v>0.858612530029551</v>
      </c>
      <c r="K44" s="148" t="s">
        <v>1070</v>
      </c>
      <c r="L44" s="148" t="n">
        <v>39</v>
      </c>
    </row>
    <row r="45" customFormat="false" ht="31.5" hidden="false" customHeight="false" outlineLevel="0" collapsed="false">
      <c r="A45" s="5" t="s">
        <v>148</v>
      </c>
      <c r="B45" s="5" t="s">
        <v>19</v>
      </c>
      <c r="C45" s="15" t="s">
        <v>149</v>
      </c>
      <c r="D45" s="16" t="s">
        <v>150</v>
      </c>
      <c r="E45" s="17" t="s">
        <v>91</v>
      </c>
      <c r="F45" s="18" t="n">
        <v>0.37</v>
      </c>
      <c r="G45" s="18" t="n">
        <v>4013.79</v>
      </c>
      <c r="H45" s="18" t="n">
        <f aca="false">ROUND(F45*G45,2)</f>
        <v>1485.1</v>
      </c>
      <c r="I45" s="146" t="n">
        <f aca="false">H45/$H$121</f>
        <v>0.00534646716458785</v>
      </c>
      <c r="J45" s="147" t="n">
        <f aca="false">J44+I45</f>
        <v>0.863958997194139</v>
      </c>
      <c r="K45" s="148" t="s">
        <v>1070</v>
      </c>
      <c r="L45" s="148" t="n">
        <v>40</v>
      </c>
    </row>
    <row r="46" customFormat="false" ht="45" hidden="false" customHeight="false" outlineLevel="0" collapsed="false">
      <c r="A46" s="5" t="s">
        <v>201</v>
      </c>
      <c r="B46" s="5" t="s">
        <v>51</v>
      </c>
      <c r="C46" s="15" t="n">
        <v>95471</v>
      </c>
      <c r="D46" s="16" t="s">
        <v>202</v>
      </c>
      <c r="E46" s="17" t="s">
        <v>21</v>
      </c>
      <c r="F46" s="18" t="n">
        <v>2</v>
      </c>
      <c r="G46" s="18" t="n">
        <v>698.09</v>
      </c>
      <c r="H46" s="18" t="n">
        <f aca="false">ROUND(F46*G46,2)</f>
        <v>1396.18</v>
      </c>
      <c r="I46" s="146" t="n">
        <f aca="false">H46/$H$121</f>
        <v>0.00502634874813431</v>
      </c>
      <c r="J46" s="147" t="n">
        <f aca="false">J45+I46</f>
        <v>0.868985345942274</v>
      </c>
      <c r="K46" s="148" t="s">
        <v>1070</v>
      </c>
      <c r="L46" s="148" t="n">
        <v>41</v>
      </c>
    </row>
    <row r="47" customFormat="false" ht="31.5" hidden="false" customHeight="false" outlineLevel="0" collapsed="false">
      <c r="A47" s="5" t="s">
        <v>295</v>
      </c>
      <c r="B47" s="5" t="s">
        <v>19</v>
      </c>
      <c r="C47" s="15" t="s">
        <v>296</v>
      </c>
      <c r="D47" s="16" t="s">
        <v>297</v>
      </c>
      <c r="E47" s="17" t="s">
        <v>91</v>
      </c>
      <c r="F47" s="18" t="n">
        <v>79.04</v>
      </c>
      <c r="G47" s="18" t="n">
        <v>17.36</v>
      </c>
      <c r="H47" s="18" t="n">
        <f aca="false">ROUND(F47*G47,2)</f>
        <v>1372.13</v>
      </c>
      <c r="I47" s="146" t="n">
        <f aca="false">H47/$H$121</f>
        <v>0.00493976701269</v>
      </c>
      <c r="J47" s="147" t="n">
        <f aca="false">J46+I47</f>
        <v>0.873925112954964</v>
      </c>
      <c r="K47" s="148" t="s">
        <v>1070</v>
      </c>
      <c r="L47" s="148" t="n">
        <v>42</v>
      </c>
    </row>
    <row r="48" customFormat="false" ht="30" hidden="false" customHeight="false" outlineLevel="0" collapsed="false">
      <c r="A48" s="5" t="s">
        <v>135</v>
      </c>
      <c r="B48" s="5" t="s">
        <v>51</v>
      </c>
      <c r="C48" s="15" t="n">
        <v>96545</v>
      </c>
      <c r="D48" s="16" t="s">
        <v>136</v>
      </c>
      <c r="E48" s="17" t="s">
        <v>137</v>
      </c>
      <c r="F48" s="18" t="n">
        <v>79.2</v>
      </c>
      <c r="G48" s="18" t="n">
        <v>17.29</v>
      </c>
      <c r="H48" s="18" t="n">
        <f aca="false">ROUND(F48*G48,2)</f>
        <v>1369.37</v>
      </c>
      <c r="I48" s="146" t="n">
        <f aca="false">H48/$H$121</f>
        <v>0.00492983081352883</v>
      </c>
      <c r="J48" s="147" t="n">
        <f aca="false">J47+I48</f>
        <v>0.878854943768493</v>
      </c>
      <c r="K48" s="148" t="s">
        <v>1070</v>
      </c>
      <c r="L48" s="148" t="n">
        <v>43</v>
      </c>
    </row>
    <row r="49" customFormat="false" ht="45" hidden="false" customHeight="false" outlineLevel="0" collapsed="false">
      <c r="A49" s="5" t="s">
        <v>288</v>
      </c>
      <c r="B49" s="5" t="s">
        <v>19</v>
      </c>
      <c r="C49" s="15" t="s">
        <v>289</v>
      </c>
      <c r="D49" s="16" t="s">
        <v>290</v>
      </c>
      <c r="E49" s="17" t="s">
        <v>49</v>
      </c>
      <c r="F49" s="18" t="n">
        <v>39.67</v>
      </c>
      <c r="G49" s="18" t="n">
        <v>31.75</v>
      </c>
      <c r="H49" s="18" t="n">
        <f aca="false">ROUND(F49*G49,2)</f>
        <v>1259.52</v>
      </c>
      <c r="I49" s="146" t="n">
        <f aca="false">H49/$H$121</f>
        <v>0.0045343628867697</v>
      </c>
      <c r="J49" s="147" t="n">
        <f aca="false">J48+I49</f>
        <v>0.883389306655262</v>
      </c>
      <c r="K49" s="148" t="s">
        <v>1070</v>
      </c>
      <c r="L49" s="148" t="n">
        <v>44</v>
      </c>
    </row>
    <row r="50" customFormat="false" ht="45" hidden="false" customHeight="false" outlineLevel="0" collapsed="false">
      <c r="A50" s="5" t="s">
        <v>219</v>
      </c>
      <c r="B50" s="5" t="s">
        <v>51</v>
      </c>
      <c r="C50" s="15" t="n">
        <v>100867</v>
      </c>
      <c r="D50" s="16" t="s">
        <v>220</v>
      </c>
      <c r="E50" s="17" t="s">
        <v>21</v>
      </c>
      <c r="F50" s="18" t="n">
        <v>4</v>
      </c>
      <c r="G50" s="18" t="n">
        <v>308.92</v>
      </c>
      <c r="H50" s="18" t="n">
        <f aca="false">ROUND(F50*G50,2)</f>
        <v>1235.68</v>
      </c>
      <c r="I50" s="146" t="n">
        <f aca="false">H50/$H$121</f>
        <v>0.00444853716647897</v>
      </c>
      <c r="J50" s="147" t="n">
        <f aca="false">J49+I50</f>
        <v>0.887837843821741</v>
      </c>
      <c r="K50" s="148" t="s">
        <v>1070</v>
      </c>
      <c r="L50" s="148" t="n">
        <v>45</v>
      </c>
    </row>
    <row r="51" customFormat="false" ht="47.25" hidden="false" customHeight="false" outlineLevel="0" collapsed="false">
      <c r="A51" s="5" t="s">
        <v>214</v>
      </c>
      <c r="B51" s="5" t="s">
        <v>19</v>
      </c>
      <c r="C51" s="15" t="s">
        <v>215</v>
      </c>
      <c r="D51" s="16" t="s">
        <v>216</v>
      </c>
      <c r="E51" s="17" t="s">
        <v>21</v>
      </c>
      <c r="F51" s="18" t="n">
        <v>2</v>
      </c>
      <c r="G51" s="18" t="n">
        <v>604.89</v>
      </c>
      <c r="H51" s="18" t="n">
        <f aca="false">ROUND(F51*G51,2)</f>
        <v>1209.78</v>
      </c>
      <c r="I51" s="146" t="n">
        <f aca="false">H51/$H$121</f>
        <v>0.00435529529753894</v>
      </c>
      <c r="J51" s="147" t="n">
        <f aca="false">J50+I51</f>
        <v>0.89219313911928</v>
      </c>
      <c r="K51" s="148" t="s">
        <v>1070</v>
      </c>
      <c r="L51" s="148" t="n">
        <v>46</v>
      </c>
    </row>
    <row r="52" customFormat="false" ht="31.5" hidden="false" customHeight="false" outlineLevel="0" collapsed="false">
      <c r="A52" s="5" t="s">
        <v>30</v>
      </c>
      <c r="B52" s="5" t="s">
        <v>19</v>
      </c>
      <c r="C52" s="15" t="s">
        <v>31</v>
      </c>
      <c r="D52" s="16" t="s">
        <v>32</v>
      </c>
      <c r="E52" s="17" t="s">
        <v>26</v>
      </c>
      <c r="F52" s="18" t="n">
        <v>1</v>
      </c>
      <c r="G52" s="18" t="n">
        <v>1188.78</v>
      </c>
      <c r="H52" s="18" t="n">
        <f aca="false">ROUND(F52*G52,2)</f>
        <v>1188.78</v>
      </c>
      <c r="I52" s="146" t="n">
        <f aca="false">H52/$H$121</f>
        <v>0.00427969378218217</v>
      </c>
      <c r="J52" s="147" t="n">
        <f aca="false">J51+I52</f>
        <v>0.896472832901462</v>
      </c>
      <c r="K52" s="148" t="s">
        <v>1070</v>
      </c>
      <c r="L52" s="148" t="n">
        <v>47</v>
      </c>
    </row>
    <row r="53" customFormat="false" ht="45" hidden="false" customHeight="false" outlineLevel="0" collapsed="false">
      <c r="A53" s="5" t="s">
        <v>221</v>
      </c>
      <c r="B53" s="5" t="s">
        <v>51</v>
      </c>
      <c r="C53" s="15" t="n">
        <v>100866</v>
      </c>
      <c r="D53" s="16" t="s">
        <v>222</v>
      </c>
      <c r="E53" s="17" t="s">
        <v>21</v>
      </c>
      <c r="F53" s="18" t="n">
        <v>4</v>
      </c>
      <c r="G53" s="18" t="n">
        <v>291.46</v>
      </c>
      <c r="H53" s="18" t="n">
        <f aca="false">ROUND(F53*G53,2)</f>
        <v>1165.84</v>
      </c>
      <c r="I53" s="146" t="n">
        <f aca="false">H53/$H$121</f>
        <v>0.00419710812683529</v>
      </c>
      <c r="J53" s="147" t="n">
        <f aca="false">J52+I53</f>
        <v>0.900669941028298</v>
      </c>
      <c r="K53" s="148" t="s">
        <v>1070</v>
      </c>
      <c r="L53" s="148" t="n">
        <v>48</v>
      </c>
    </row>
    <row r="54" customFormat="false" ht="45" hidden="false" customHeight="false" outlineLevel="0" collapsed="false">
      <c r="A54" s="5" t="s">
        <v>117</v>
      </c>
      <c r="B54" s="5" t="s">
        <v>51</v>
      </c>
      <c r="C54" s="15" t="n">
        <v>101570</v>
      </c>
      <c r="D54" s="16" t="s">
        <v>118</v>
      </c>
      <c r="E54" s="17" t="s">
        <v>49</v>
      </c>
      <c r="F54" s="18" t="n">
        <v>60</v>
      </c>
      <c r="G54" s="18" t="n">
        <v>19.15</v>
      </c>
      <c r="H54" s="18" t="n">
        <f aca="false">ROUND(F54*G54,2)</f>
        <v>1149</v>
      </c>
      <c r="I54" s="146" t="n">
        <f aca="false">H54/$H$121</f>
        <v>0.00413648291166348</v>
      </c>
      <c r="J54" s="147" t="n">
        <f aca="false">J53+I54</f>
        <v>0.904806423939961</v>
      </c>
      <c r="K54" s="148" t="s">
        <v>1070</v>
      </c>
      <c r="L54" s="148" t="n">
        <v>49</v>
      </c>
    </row>
    <row r="55" customFormat="false" ht="15.75" hidden="false" customHeight="false" outlineLevel="0" collapsed="false">
      <c r="A55" s="5" t="s">
        <v>23</v>
      </c>
      <c r="B55" s="5" t="s">
        <v>19</v>
      </c>
      <c r="C55" s="15" t="s">
        <v>24</v>
      </c>
      <c r="D55" s="16" t="s">
        <v>25</v>
      </c>
      <c r="E55" s="17" t="s">
        <v>26</v>
      </c>
      <c r="F55" s="18" t="n">
        <v>1</v>
      </c>
      <c r="G55" s="18" t="n">
        <v>1029.6</v>
      </c>
      <c r="H55" s="18" t="n">
        <f aca="false">ROUND(F55*G55,2)</f>
        <v>1029.6</v>
      </c>
      <c r="I55" s="146" t="n">
        <f aca="false">H55/$H$121</f>
        <v>0.00370663429577782</v>
      </c>
      <c r="J55" s="147" t="n">
        <f aca="false">J54+I55</f>
        <v>0.908513058235739</v>
      </c>
      <c r="K55" s="148" t="s">
        <v>1070</v>
      </c>
      <c r="L55" s="148" t="n">
        <v>50</v>
      </c>
    </row>
    <row r="56" customFormat="false" ht="31.5" hidden="false" customHeight="false" outlineLevel="0" collapsed="false">
      <c r="A56" s="5" t="s">
        <v>292</v>
      </c>
      <c r="B56" s="5" t="s">
        <v>19</v>
      </c>
      <c r="C56" s="15" t="s">
        <v>293</v>
      </c>
      <c r="D56" s="16" t="s">
        <v>294</v>
      </c>
      <c r="E56" s="17" t="s">
        <v>26</v>
      </c>
      <c r="F56" s="18" t="n">
        <v>1</v>
      </c>
      <c r="G56" s="18" t="n">
        <v>1029.6</v>
      </c>
      <c r="H56" s="18" t="n">
        <f aca="false">ROUND(F56*G56,2)</f>
        <v>1029.6</v>
      </c>
      <c r="I56" s="146" t="n">
        <f aca="false">H56/$H$121</f>
        <v>0.00370663429577782</v>
      </c>
      <c r="J56" s="147" t="n">
        <f aca="false">J55+I56</f>
        <v>0.912219692531517</v>
      </c>
      <c r="K56" s="148" t="s">
        <v>1070</v>
      </c>
      <c r="L56" s="148" t="n">
        <v>51</v>
      </c>
    </row>
    <row r="57" customFormat="false" ht="45" hidden="false" customHeight="false" outlineLevel="0" collapsed="false">
      <c r="A57" s="5" t="s">
        <v>277</v>
      </c>
      <c r="B57" s="5" t="s">
        <v>51</v>
      </c>
      <c r="C57" s="15" t="n">
        <v>100721</v>
      </c>
      <c r="D57" s="16" t="s">
        <v>278</v>
      </c>
      <c r="E57" s="17" t="s">
        <v>49</v>
      </c>
      <c r="F57" s="18" t="n">
        <v>55.86</v>
      </c>
      <c r="G57" s="18" t="n">
        <v>18.41</v>
      </c>
      <c r="H57" s="18" t="n">
        <f aca="false">ROUND(F57*G57,2)</f>
        <v>1028.38</v>
      </c>
      <c r="I57" s="146" t="n">
        <f aca="false">H57/$H$121</f>
        <v>0.00370224220774281</v>
      </c>
      <c r="J57" s="147" t="n">
        <f aca="false">J56+I57</f>
        <v>0.91592193473926</v>
      </c>
      <c r="K57" s="148" t="s">
        <v>1070</v>
      </c>
      <c r="L57" s="148" t="n">
        <v>52</v>
      </c>
    </row>
    <row r="58" customFormat="false" ht="31.5" hidden="false" customHeight="false" outlineLevel="0" collapsed="false">
      <c r="A58" s="5" t="s">
        <v>46</v>
      </c>
      <c r="B58" s="5" t="s">
        <v>19</v>
      </c>
      <c r="C58" s="15" t="s">
        <v>47</v>
      </c>
      <c r="D58" s="16" t="s">
        <v>48</v>
      </c>
      <c r="E58" s="17" t="s">
        <v>49</v>
      </c>
      <c r="F58" s="18" t="n">
        <v>3</v>
      </c>
      <c r="G58" s="18" t="n">
        <v>341.61</v>
      </c>
      <c r="H58" s="18" t="n">
        <f aca="false">ROUND(F58*G58,2)</f>
        <v>1024.83</v>
      </c>
      <c r="I58" s="146" t="n">
        <f aca="false">H58/$H$121</f>
        <v>0.00368946195157536</v>
      </c>
      <c r="J58" s="147" t="n">
        <f aca="false">J57+I58</f>
        <v>0.919611396690835</v>
      </c>
      <c r="K58" s="148" t="s">
        <v>1070</v>
      </c>
      <c r="L58" s="148" t="n">
        <v>53</v>
      </c>
    </row>
    <row r="59" customFormat="false" ht="31.5" hidden="false" customHeight="false" outlineLevel="0" collapsed="false">
      <c r="A59" s="5" t="s">
        <v>33</v>
      </c>
      <c r="B59" s="5" t="s">
        <v>19</v>
      </c>
      <c r="C59" s="15" t="s">
        <v>34</v>
      </c>
      <c r="D59" s="16" t="s">
        <v>35</v>
      </c>
      <c r="E59" s="17" t="s">
        <v>26</v>
      </c>
      <c r="F59" s="18" t="n">
        <v>1</v>
      </c>
      <c r="G59" s="18" t="n">
        <v>988.78</v>
      </c>
      <c r="H59" s="18" t="n">
        <f aca="false">ROUND(F59*G59,2)</f>
        <v>988.78</v>
      </c>
      <c r="I59" s="146" t="n">
        <f aca="false">H59/$H$121</f>
        <v>0.0035596793502129</v>
      </c>
      <c r="J59" s="147" t="n">
        <f aca="false">J58+I59</f>
        <v>0.923171076041048</v>
      </c>
      <c r="K59" s="148" t="s">
        <v>1070</v>
      </c>
      <c r="L59" s="148" t="n">
        <v>54</v>
      </c>
    </row>
    <row r="60" customFormat="false" ht="30" hidden="false" customHeight="false" outlineLevel="0" collapsed="false">
      <c r="A60" s="5" t="s">
        <v>115</v>
      </c>
      <c r="B60" s="5" t="s">
        <v>51</v>
      </c>
      <c r="C60" s="15" t="n">
        <v>93358</v>
      </c>
      <c r="D60" s="16" t="s">
        <v>116</v>
      </c>
      <c r="E60" s="17" t="s">
        <v>91</v>
      </c>
      <c r="F60" s="18" t="n">
        <v>14.25</v>
      </c>
      <c r="G60" s="18" t="n">
        <v>68.68</v>
      </c>
      <c r="H60" s="18" t="n">
        <f aca="false">ROUND(F60*G60,2)</f>
        <v>978.69</v>
      </c>
      <c r="I60" s="146" t="n">
        <f aca="false">H60/$H$121</f>
        <v>0.00352335462212005</v>
      </c>
      <c r="J60" s="147" t="n">
        <f aca="false">J59+I60</f>
        <v>0.926694430663168</v>
      </c>
      <c r="K60" s="148" t="s">
        <v>1070</v>
      </c>
      <c r="L60" s="148" t="n">
        <v>55</v>
      </c>
    </row>
    <row r="61" customFormat="false" ht="60" hidden="false" customHeight="false" outlineLevel="0" collapsed="false">
      <c r="A61" s="5" t="s">
        <v>232</v>
      </c>
      <c r="B61" s="5" t="s">
        <v>51</v>
      </c>
      <c r="C61" s="15" t="n">
        <v>93145</v>
      </c>
      <c r="D61" s="16" t="s">
        <v>233</v>
      </c>
      <c r="E61" s="17" t="s">
        <v>21</v>
      </c>
      <c r="F61" s="18" t="n">
        <v>5</v>
      </c>
      <c r="G61" s="18" t="n">
        <v>191.89</v>
      </c>
      <c r="H61" s="18" t="n">
        <f aca="false">ROUND(F61*G61,2)</f>
        <v>959.45</v>
      </c>
      <c r="I61" s="146" t="n">
        <f aca="false">H61/$H$121</f>
        <v>0.0034540892337646</v>
      </c>
      <c r="J61" s="147" t="n">
        <f aca="false">J60+I61</f>
        <v>0.930148519896932</v>
      </c>
      <c r="K61" s="148" t="s">
        <v>1070</v>
      </c>
      <c r="L61" s="148" t="n">
        <v>56</v>
      </c>
    </row>
    <row r="62" customFormat="false" ht="45" hidden="false" customHeight="false" outlineLevel="0" collapsed="false">
      <c r="A62" s="5" t="s">
        <v>249</v>
      </c>
      <c r="B62" s="5" t="s">
        <v>51</v>
      </c>
      <c r="C62" s="15" t="n">
        <v>91931</v>
      </c>
      <c r="D62" s="16" t="s">
        <v>250</v>
      </c>
      <c r="E62" s="17" t="s">
        <v>72</v>
      </c>
      <c r="F62" s="18" t="n">
        <v>95</v>
      </c>
      <c r="G62" s="18" t="n">
        <v>9.87</v>
      </c>
      <c r="H62" s="18" t="n">
        <f aca="false">ROUND(F62*G62,2)</f>
        <v>937.65</v>
      </c>
      <c r="I62" s="146" t="n">
        <f aca="false">H62/$H$121</f>
        <v>0.00337560766067995</v>
      </c>
      <c r="J62" s="147" t="n">
        <f aca="false">J61+I62</f>
        <v>0.933524127557612</v>
      </c>
      <c r="K62" s="148" t="s">
        <v>1070</v>
      </c>
      <c r="L62" s="148" t="n">
        <v>57</v>
      </c>
    </row>
    <row r="63" customFormat="false" ht="60" hidden="false" customHeight="false" outlineLevel="0" collapsed="false">
      <c r="A63" s="5" t="s">
        <v>244</v>
      </c>
      <c r="B63" s="5" t="s">
        <v>19</v>
      </c>
      <c r="C63" s="15" t="s">
        <v>245</v>
      </c>
      <c r="D63" s="16" t="s">
        <v>246</v>
      </c>
      <c r="E63" s="17" t="s">
        <v>21</v>
      </c>
      <c r="F63" s="18" t="n">
        <v>1</v>
      </c>
      <c r="G63" s="18" t="n">
        <v>923.17</v>
      </c>
      <c r="H63" s="18" t="n">
        <f aca="false">ROUND(F63*G63,2)</f>
        <v>923.17</v>
      </c>
      <c r="I63" s="146" t="n">
        <f aca="false">H63/$H$121</f>
        <v>0.00332347861580537</v>
      </c>
      <c r="J63" s="147" t="n">
        <f aca="false">J62+I63</f>
        <v>0.936847606173418</v>
      </c>
      <c r="K63" s="148" t="s">
        <v>1070</v>
      </c>
      <c r="L63" s="148" t="n">
        <v>58</v>
      </c>
    </row>
    <row r="64" customFormat="false" ht="60" hidden="false" customHeight="false" outlineLevel="0" collapsed="false">
      <c r="A64" s="5" t="s">
        <v>230</v>
      </c>
      <c r="B64" s="5" t="s">
        <v>51</v>
      </c>
      <c r="C64" s="15" t="n">
        <v>93139</v>
      </c>
      <c r="D64" s="16" t="s">
        <v>231</v>
      </c>
      <c r="E64" s="17" t="s">
        <v>21</v>
      </c>
      <c r="F64" s="18" t="n">
        <v>5</v>
      </c>
      <c r="G64" s="18" t="n">
        <v>182.72</v>
      </c>
      <c r="H64" s="18" t="n">
        <f aca="false">ROUND(F64*G64,2)</f>
        <v>913.6</v>
      </c>
      <c r="I64" s="146" t="n">
        <f aca="false">H64/$H$121</f>
        <v>0.00328902592523564</v>
      </c>
      <c r="J64" s="147" t="n">
        <f aca="false">J63+I64</f>
        <v>0.940136632098653</v>
      </c>
      <c r="K64" s="148" t="s">
        <v>1070</v>
      </c>
      <c r="L64" s="148" t="n">
        <v>59</v>
      </c>
    </row>
    <row r="65" customFormat="false" ht="75" hidden="false" customHeight="false" outlineLevel="0" collapsed="false">
      <c r="A65" s="5" t="s">
        <v>199</v>
      </c>
      <c r="B65" s="5" t="s">
        <v>51</v>
      </c>
      <c r="C65" s="15" t="n">
        <v>86943</v>
      </c>
      <c r="D65" s="16" t="s">
        <v>200</v>
      </c>
      <c r="E65" s="17" t="s">
        <v>21</v>
      </c>
      <c r="F65" s="18" t="n">
        <v>3</v>
      </c>
      <c r="G65" s="18" t="n">
        <v>285.55</v>
      </c>
      <c r="H65" s="18" t="n">
        <f aca="false">ROUND(F65*G65,2)</f>
        <v>856.65</v>
      </c>
      <c r="I65" s="146" t="n">
        <f aca="false">H65/$H$121</f>
        <v>0.00308400181573239</v>
      </c>
      <c r="J65" s="147" t="n">
        <f aca="false">J64+I65</f>
        <v>0.943220633914386</v>
      </c>
      <c r="K65" s="148" t="s">
        <v>1070</v>
      </c>
      <c r="L65" s="148" t="n">
        <v>60</v>
      </c>
    </row>
    <row r="66" customFormat="false" ht="45" hidden="false" customHeight="false" outlineLevel="0" collapsed="false">
      <c r="A66" s="5" t="s">
        <v>223</v>
      </c>
      <c r="B66" s="5" t="s">
        <v>51</v>
      </c>
      <c r="C66" s="15" t="n">
        <v>102143</v>
      </c>
      <c r="D66" s="16" t="s">
        <v>224</v>
      </c>
      <c r="E66" s="17" t="s">
        <v>49</v>
      </c>
      <c r="F66" s="18" t="n">
        <v>1.26</v>
      </c>
      <c r="G66" s="18" t="n">
        <v>649.77</v>
      </c>
      <c r="H66" s="18" t="n">
        <f aca="false">ROUND(F66*G66,2)</f>
        <v>818.71</v>
      </c>
      <c r="I66" s="146" t="n">
        <f aca="false">H66/$H$121</f>
        <v>0.00294741507798782</v>
      </c>
      <c r="J66" s="147" t="n">
        <f aca="false">J65+I66</f>
        <v>0.946168048992374</v>
      </c>
      <c r="K66" s="148" t="s">
        <v>1070</v>
      </c>
      <c r="L66" s="148" t="n">
        <v>61</v>
      </c>
    </row>
    <row r="67" customFormat="false" ht="30" hidden="false" customHeight="false" outlineLevel="0" collapsed="false">
      <c r="A67" s="5" t="s">
        <v>167</v>
      </c>
      <c r="B67" s="5" t="s">
        <v>51</v>
      </c>
      <c r="C67" s="15" t="n">
        <v>88649</v>
      </c>
      <c r="D67" s="16" t="s">
        <v>168</v>
      </c>
      <c r="E67" s="17" t="s">
        <v>72</v>
      </c>
      <c r="F67" s="18" t="n">
        <v>88.3</v>
      </c>
      <c r="G67" s="18" t="n">
        <v>8.64</v>
      </c>
      <c r="H67" s="18" t="n">
        <f aca="false">ROUND(F67*G67,2)</f>
        <v>762.91</v>
      </c>
      <c r="I67" s="146" t="n">
        <f aca="false">H67/$H$121</f>
        <v>0.0027465310514684</v>
      </c>
      <c r="J67" s="147" t="n">
        <f aca="false">J66+I67</f>
        <v>0.948914580043842</v>
      </c>
      <c r="K67" s="148" t="s">
        <v>1070</v>
      </c>
      <c r="L67" s="148" t="n">
        <v>62</v>
      </c>
    </row>
    <row r="68" customFormat="false" ht="45" hidden="false" customHeight="false" outlineLevel="0" collapsed="false">
      <c r="A68" s="5" t="s">
        <v>179</v>
      </c>
      <c r="B68" s="5" t="s">
        <v>19</v>
      </c>
      <c r="C68" s="15" t="s">
        <v>180</v>
      </c>
      <c r="D68" s="16" t="s">
        <v>181</v>
      </c>
      <c r="E68" s="17" t="s">
        <v>72</v>
      </c>
      <c r="F68" s="18" t="n">
        <v>19.05</v>
      </c>
      <c r="G68" s="18" t="n">
        <v>39.4</v>
      </c>
      <c r="H68" s="18" t="n">
        <f aca="false">ROUND(F68*G68,2)</f>
        <v>750.57</v>
      </c>
      <c r="I68" s="146" t="n">
        <f aca="false">H68/$H$121</f>
        <v>0.00270210616101589</v>
      </c>
      <c r="J68" s="147" t="n">
        <f aca="false">J67+I68</f>
        <v>0.951616686204858</v>
      </c>
      <c r="K68" s="148" t="s">
        <v>1070</v>
      </c>
      <c r="L68" s="148" t="n">
        <v>63</v>
      </c>
    </row>
    <row r="69" customFormat="false" ht="30" hidden="false" customHeight="false" outlineLevel="0" collapsed="false">
      <c r="A69" s="5" t="s">
        <v>240</v>
      </c>
      <c r="B69" s="5" t="s">
        <v>51</v>
      </c>
      <c r="C69" s="15" t="n">
        <v>100903</v>
      </c>
      <c r="D69" s="16" t="s">
        <v>241</v>
      </c>
      <c r="E69" s="17" t="s">
        <v>21</v>
      </c>
      <c r="F69" s="18" t="n">
        <v>26</v>
      </c>
      <c r="G69" s="18" t="n">
        <v>28.15</v>
      </c>
      <c r="H69" s="18" t="n">
        <f aca="false">ROUND(F69*G69,2)</f>
        <v>731.9</v>
      </c>
      <c r="I69" s="146" t="n">
        <f aca="false">H69/$H$121</f>
        <v>0.00263489281379156</v>
      </c>
      <c r="J69" s="147" t="n">
        <f aca="false">J68+I69</f>
        <v>0.954251579018649</v>
      </c>
      <c r="K69" s="148" t="s">
        <v>1070</v>
      </c>
      <c r="L69" s="148" t="n">
        <v>64</v>
      </c>
    </row>
    <row r="70" customFormat="false" ht="31.5" hidden="false" customHeight="false" outlineLevel="0" collapsed="false">
      <c r="A70" s="5" t="s">
        <v>234</v>
      </c>
      <c r="B70" s="5" t="s">
        <v>19</v>
      </c>
      <c r="C70" s="15" t="s">
        <v>235</v>
      </c>
      <c r="D70" s="16" t="s">
        <v>236</v>
      </c>
      <c r="E70" s="17" t="s">
        <v>21</v>
      </c>
      <c r="F70" s="18" t="n">
        <v>7</v>
      </c>
      <c r="G70" s="18" t="n">
        <v>97.03</v>
      </c>
      <c r="H70" s="18" t="n">
        <f aca="false">ROUND(F70*G70,2)</f>
        <v>679.21</v>
      </c>
      <c r="I70" s="146" t="n">
        <f aca="false">H70/$H$121</f>
        <v>0.00244520501168925</v>
      </c>
      <c r="J70" s="147" t="n">
        <f aca="false">J69+I70</f>
        <v>0.956696784030338</v>
      </c>
      <c r="K70" s="148" t="s">
        <v>1070</v>
      </c>
      <c r="L70" s="148" t="n">
        <v>65</v>
      </c>
    </row>
    <row r="71" customFormat="false" ht="60" hidden="false" customHeight="false" outlineLevel="0" collapsed="false">
      <c r="A71" s="5" t="s">
        <v>183</v>
      </c>
      <c r="B71" s="5" t="s">
        <v>19</v>
      </c>
      <c r="C71" s="15" t="s">
        <v>184</v>
      </c>
      <c r="D71" s="16" t="s">
        <v>185</v>
      </c>
      <c r="E71" s="17" t="s">
        <v>49</v>
      </c>
      <c r="F71" s="18" t="n">
        <v>15</v>
      </c>
      <c r="G71" s="18" t="n">
        <v>45.12</v>
      </c>
      <c r="H71" s="18" t="n">
        <f aca="false">ROUND(F71*G71,2)</f>
        <v>676.8</v>
      </c>
      <c r="I71" s="146" t="n">
        <f aca="false">H71/$H$121</f>
        <v>0.00243652883778402</v>
      </c>
      <c r="J71" s="147" t="n">
        <f aca="false">J70+I71</f>
        <v>0.959133312868122</v>
      </c>
      <c r="K71" s="148" t="s">
        <v>1070</v>
      </c>
      <c r="L71" s="148" t="n">
        <v>66</v>
      </c>
    </row>
    <row r="72" customFormat="false" ht="30" hidden="false" customHeight="false" outlineLevel="0" collapsed="false">
      <c r="A72" s="5" t="s">
        <v>169</v>
      </c>
      <c r="B72" s="5" t="s">
        <v>51</v>
      </c>
      <c r="C72" s="15" t="n">
        <v>98689</v>
      </c>
      <c r="D72" s="16" t="s">
        <v>170</v>
      </c>
      <c r="E72" s="17" t="s">
        <v>72</v>
      </c>
      <c r="F72" s="18" t="n">
        <v>8.3</v>
      </c>
      <c r="G72" s="18" t="n">
        <v>80.7</v>
      </c>
      <c r="H72" s="18" t="n">
        <f aca="false">ROUND(F72*G72,2)</f>
        <v>669.81</v>
      </c>
      <c r="I72" s="146" t="n">
        <f aca="false">H72/$H$121</f>
        <v>0.0024113643333867</v>
      </c>
      <c r="J72" s="147" t="n">
        <f aca="false">J71+I72</f>
        <v>0.961544677201509</v>
      </c>
      <c r="K72" s="148" t="s">
        <v>1070</v>
      </c>
      <c r="L72" s="148" t="n">
        <v>67</v>
      </c>
    </row>
    <row r="73" customFormat="false" ht="30" hidden="false" customHeight="false" outlineLevel="0" collapsed="false">
      <c r="A73" s="5" t="s">
        <v>304</v>
      </c>
      <c r="B73" s="5" t="s">
        <v>51</v>
      </c>
      <c r="C73" s="15" t="n">
        <v>99804</v>
      </c>
      <c r="D73" s="16" t="s">
        <v>305</v>
      </c>
      <c r="E73" s="17" t="s">
        <v>49</v>
      </c>
      <c r="F73" s="18" t="n">
        <v>152.72</v>
      </c>
      <c r="G73" s="18" t="n">
        <v>4.37</v>
      </c>
      <c r="H73" s="18" t="n">
        <f aca="false">ROUND(F73*G73,2)</f>
        <v>667.39</v>
      </c>
      <c r="I73" s="146" t="n">
        <f aca="false">H73/$H$121</f>
        <v>0.00240265215875987</v>
      </c>
      <c r="J73" s="147" t="n">
        <f aca="false">J72+I73</f>
        <v>0.963947329360269</v>
      </c>
      <c r="K73" s="148" t="s">
        <v>1070</v>
      </c>
      <c r="L73" s="148" t="n">
        <v>68</v>
      </c>
    </row>
    <row r="74" customFormat="false" ht="30" hidden="false" customHeight="false" outlineLevel="0" collapsed="false">
      <c r="A74" s="5" t="s">
        <v>92</v>
      </c>
      <c r="B74" s="5" t="s">
        <v>51</v>
      </c>
      <c r="C74" s="15" t="n">
        <v>97631</v>
      </c>
      <c r="D74" s="16" t="s">
        <v>93</v>
      </c>
      <c r="E74" s="17" t="s">
        <v>49</v>
      </c>
      <c r="F74" s="18" t="n">
        <v>228.04</v>
      </c>
      <c r="G74" s="18" t="n">
        <v>2.65</v>
      </c>
      <c r="H74" s="18" t="n">
        <f aca="false">ROUND(F74*G74,2)</f>
        <v>604.31</v>
      </c>
      <c r="I74" s="146" t="n">
        <f aca="false">H74/$H$121</f>
        <v>0.00217555960691676</v>
      </c>
      <c r="J74" s="147" t="n">
        <f aca="false">J73+I74</f>
        <v>0.966122888967186</v>
      </c>
      <c r="K74" s="148" t="s">
        <v>1070</v>
      </c>
      <c r="L74" s="148" t="n">
        <v>69</v>
      </c>
    </row>
    <row r="75" customFormat="false" ht="30" hidden="false" customHeight="false" outlineLevel="0" collapsed="false">
      <c r="A75" s="5" t="s">
        <v>217</v>
      </c>
      <c r="B75" s="5" t="s">
        <v>51</v>
      </c>
      <c r="C75" s="15" t="n">
        <v>100874</v>
      </c>
      <c r="D75" s="16" t="s">
        <v>218</v>
      </c>
      <c r="E75" s="17" t="s">
        <v>21</v>
      </c>
      <c r="F75" s="18" t="n">
        <v>2</v>
      </c>
      <c r="G75" s="18" t="n">
        <v>291.46</v>
      </c>
      <c r="H75" s="18" t="n">
        <f aca="false">ROUND(F75*G75,2)</f>
        <v>582.92</v>
      </c>
      <c r="I75" s="146" t="n">
        <f aca="false">H75/$H$121</f>
        <v>0.00209855406341765</v>
      </c>
      <c r="J75" s="147" t="n">
        <f aca="false">J74+I75</f>
        <v>0.968221443030603</v>
      </c>
      <c r="K75" s="148" t="s">
        <v>1070</v>
      </c>
      <c r="L75" s="148" t="n">
        <v>70</v>
      </c>
    </row>
    <row r="76" customFormat="false" ht="30" hidden="false" customHeight="false" outlineLevel="0" collapsed="false">
      <c r="A76" s="5" t="s">
        <v>225</v>
      </c>
      <c r="B76" s="5" t="s">
        <v>51</v>
      </c>
      <c r="C76" s="15" t="n">
        <v>102163</v>
      </c>
      <c r="D76" s="16" t="s">
        <v>226</v>
      </c>
      <c r="E76" s="17" t="s">
        <v>49</v>
      </c>
      <c r="F76" s="18" t="n">
        <v>1.4</v>
      </c>
      <c r="G76" s="18" t="n">
        <v>391.25</v>
      </c>
      <c r="H76" s="18" t="n">
        <f aca="false">ROUND(F76*G76,2)</f>
        <v>547.75</v>
      </c>
      <c r="I76" s="146" t="n">
        <f aca="false">H76/$H$121</f>
        <v>0.00197193952555585</v>
      </c>
      <c r="J76" s="147" t="n">
        <f aca="false">J75+I76</f>
        <v>0.970193382556159</v>
      </c>
      <c r="K76" s="148" t="s">
        <v>1070</v>
      </c>
      <c r="L76" s="148" t="n">
        <v>71</v>
      </c>
    </row>
    <row r="77" customFormat="false" ht="30" hidden="false" customHeight="false" outlineLevel="0" collapsed="false">
      <c r="A77" s="5" t="s">
        <v>96</v>
      </c>
      <c r="B77" s="5" t="s">
        <v>51</v>
      </c>
      <c r="C77" s="15" t="n">
        <v>97641</v>
      </c>
      <c r="D77" s="16" t="s">
        <v>97</v>
      </c>
      <c r="E77" s="17" t="s">
        <v>49</v>
      </c>
      <c r="F77" s="18" t="n">
        <v>129.38</v>
      </c>
      <c r="G77" s="18" t="n">
        <v>3.99</v>
      </c>
      <c r="H77" s="18" t="n">
        <f aca="false">ROUND(F77*G77,2)</f>
        <v>516.23</v>
      </c>
      <c r="I77" s="146" t="n">
        <f aca="false">H77/$H$121</f>
        <v>0.00185846525107749</v>
      </c>
      <c r="J77" s="147" t="n">
        <f aca="false">J76+I77</f>
        <v>0.972051847807237</v>
      </c>
      <c r="K77" s="148" t="s">
        <v>1070</v>
      </c>
      <c r="L77" s="148" t="n">
        <v>72</v>
      </c>
    </row>
    <row r="78" customFormat="false" ht="75" hidden="false" customHeight="false" outlineLevel="0" collapsed="false">
      <c r="A78" s="5" t="s">
        <v>177</v>
      </c>
      <c r="B78" s="5" t="s">
        <v>51</v>
      </c>
      <c r="C78" s="15" t="n">
        <v>94273</v>
      </c>
      <c r="D78" s="16" t="s">
        <v>178</v>
      </c>
      <c r="E78" s="17" t="s">
        <v>72</v>
      </c>
      <c r="F78" s="18" t="n">
        <v>12.25</v>
      </c>
      <c r="G78" s="18" t="n">
        <v>41.8</v>
      </c>
      <c r="H78" s="18" t="n">
        <f aca="false">ROUND(F78*G78,2)</f>
        <v>512.05</v>
      </c>
      <c r="I78" s="146" t="n">
        <f aca="false">H78/$H$121</f>
        <v>0.00184341694944933</v>
      </c>
      <c r="J78" s="147" t="n">
        <f aca="false">J77+I78</f>
        <v>0.973895264756686</v>
      </c>
      <c r="K78" s="148" t="s">
        <v>1070</v>
      </c>
      <c r="L78" s="148" t="n">
        <v>73</v>
      </c>
    </row>
    <row r="79" customFormat="false" ht="45" hidden="false" customHeight="false" outlineLevel="0" collapsed="false">
      <c r="A79" s="5" t="s">
        <v>66</v>
      </c>
      <c r="B79" s="5" t="s">
        <v>19</v>
      </c>
      <c r="C79" s="15" t="s">
        <v>67</v>
      </c>
      <c r="D79" s="16" t="s">
        <v>68</v>
      </c>
      <c r="E79" s="17" t="s">
        <v>69</v>
      </c>
      <c r="F79" s="18" t="n">
        <v>54</v>
      </c>
      <c r="G79" s="18" t="n">
        <v>9.25</v>
      </c>
      <c r="H79" s="18" t="n">
        <f aca="false">ROUND(F79*G79,2)</f>
        <v>499.5</v>
      </c>
      <c r="I79" s="146" t="n">
        <f aca="false">H79/$H$121</f>
        <v>0.00179823604384326</v>
      </c>
      <c r="J79" s="147" t="n">
        <f aca="false">J78+I79</f>
        <v>0.975693500800529</v>
      </c>
      <c r="K79" s="148" t="s">
        <v>1070</v>
      </c>
      <c r="L79" s="148" t="n">
        <v>74</v>
      </c>
    </row>
    <row r="80" customFormat="false" ht="30" hidden="false" customHeight="false" outlineLevel="0" collapsed="false">
      <c r="A80" s="5" t="s">
        <v>70</v>
      </c>
      <c r="B80" s="5" t="s">
        <v>51</v>
      </c>
      <c r="C80" s="15" t="n">
        <v>97064</v>
      </c>
      <c r="D80" s="16" t="s">
        <v>71</v>
      </c>
      <c r="E80" s="17" t="s">
        <v>72</v>
      </c>
      <c r="F80" s="18" t="n">
        <v>34</v>
      </c>
      <c r="G80" s="18" t="n">
        <v>14.62</v>
      </c>
      <c r="H80" s="18" t="n">
        <f aca="false">ROUND(F80*G80,2)</f>
        <v>497.08</v>
      </c>
      <c r="I80" s="146" t="n">
        <f aca="false">H80/$H$121</f>
        <v>0.00178952386921643</v>
      </c>
      <c r="J80" s="147" t="n">
        <f aca="false">J79+I80</f>
        <v>0.977483024669746</v>
      </c>
      <c r="K80" s="148" t="s">
        <v>1070</v>
      </c>
      <c r="L80" s="148" t="n">
        <v>75</v>
      </c>
    </row>
    <row r="81" customFormat="false" ht="30" hidden="false" customHeight="false" outlineLevel="0" collapsed="false">
      <c r="A81" s="5" t="s">
        <v>267</v>
      </c>
      <c r="B81" s="5" t="s">
        <v>51</v>
      </c>
      <c r="C81" s="15" t="n">
        <v>88495</v>
      </c>
      <c r="D81" s="16" t="s">
        <v>268</v>
      </c>
      <c r="E81" s="17" t="s">
        <v>49</v>
      </c>
      <c r="F81" s="18" t="n">
        <v>45</v>
      </c>
      <c r="G81" s="18" t="n">
        <v>9.84</v>
      </c>
      <c r="H81" s="18" t="n">
        <f aca="false">ROUND(F81*G81,2)</f>
        <v>442.8</v>
      </c>
      <c r="I81" s="146" t="n">
        <f aca="false">H81/$H$121</f>
        <v>0.00159411195237997</v>
      </c>
      <c r="J81" s="147" t="n">
        <f aca="false">J80+I81</f>
        <v>0.979077136622126</v>
      </c>
      <c r="K81" s="148" t="s">
        <v>1070</v>
      </c>
      <c r="L81" s="148" t="n">
        <v>76</v>
      </c>
    </row>
    <row r="82" customFormat="false" ht="30" hidden="false" customHeight="false" outlineLevel="0" collapsed="false">
      <c r="A82" s="5" t="s">
        <v>128</v>
      </c>
      <c r="B82" s="5" t="s">
        <v>51</v>
      </c>
      <c r="C82" s="15" t="n">
        <v>96619</v>
      </c>
      <c r="D82" s="16" t="s">
        <v>129</v>
      </c>
      <c r="E82" s="17" t="s">
        <v>49</v>
      </c>
      <c r="F82" s="18" t="n">
        <v>15</v>
      </c>
      <c r="G82" s="18" t="n">
        <v>26.26</v>
      </c>
      <c r="H82" s="18" t="n">
        <f aca="false">ROUND(F82*G82,2)</f>
        <v>393.9</v>
      </c>
      <c r="I82" s="146" t="n">
        <f aca="false">H82/$H$121</f>
        <v>0.00141806842376349</v>
      </c>
      <c r="J82" s="147" t="n">
        <f aca="false">J81+I82</f>
        <v>0.980495205045889</v>
      </c>
      <c r="K82" s="148" t="s">
        <v>1070</v>
      </c>
      <c r="L82" s="148" t="n">
        <v>77</v>
      </c>
    </row>
    <row r="83" customFormat="false" ht="15.75" hidden="false" customHeight="false" outlineLevel="0" collapsed="false">
      <c r="A83" s="5" t="s">
        <v>193</v>
      </c>
      <c r="B83" s="5" t="s">
        <v>51</v>
      </c>
      <c r="C83" s="15" t="n">
        <v>96120</v>
      </c>
      <c r="D83" s="16" t="s">
        <v>194</v>
      </c>
      <c r="E83" s="17" t="s">
        <v>72</v>
      </c>
      <c r="F83" s="18" t="n">
        <v>144.7</v>
      </c>
      <c r="G83" s="18" t="n">
        <v>2.69</v>
      </c>
      <c r="H83" s="18" t="n">
        <f aca="false">ROUND(F83*G83,2)</f>
        <v>389.24</v>
      </c>
      <c r="I83" s="146" t="n">
        <f aca="false">H83/$H$121</f>
        <v>0.0014012920874986</v>
      </c>
      <c r="J83" s="147" t="n">
        <f aca="false">J82+I83</f>
        <v>0.981896497133388</v>
      </c>
      <c r="K83" s="148" t="s">
        <v>1070</v>
      </c>
      <c r="L83" s="148" t="n">
        <v>78</v>
      </c>
    </row>
    <row r="84" customFormat="false" ht="30" hidden="false" customHeight="false" outlineLevel="0" collapsed="false">
      <c r="A84" s="5" t="s">
        <v>251</v>
      </c>
      <c r="B84" s="5" t="s">
        <v>51</v>
      </c>
      <c r="C84" s="15" t="n">
        <v>96985</v>
      </c>
      <c r="D84" s="16" t="s">
        <v>252</v>
      </c>
      <c r="E84" s="17" t="s">
        <v>21</v>
      </c>
      <c r="F84" s="18" t="n">
        <v>3</v>
      </c>
      <c r="G84" s="18" t="n">
        <v>126.63</v>
      </c>
      <c r="H84" s="18" t="n">
        <f aca="false">ROUND(F84*G84,2)</f>
        <v>379.89</v>
      </c>
      <c r="I84" s="146" t="n">
        <f aca="false">H84/$H$121</f>
        <v>0.00136763141280404</v>
      </c>
      <c r="J84" s="147" t="n">
        <f aca="false">J83+I84</f>
        <v>0.983264128546192</v>
      </c>
      <c r="K84" s="148" t="s">
        <v>1070</v>
      </c>
      <c r="L84" s="148" t="n">
        <v>79</v>
      </c>
    </row>
    <row r="85" customFormat="false" ht="30" hidden="false" customHeight="false" outlineLevel="0" collapsed="false">
      <c r="A85" s="5" t="s">
        <v>263</v>
      </c>
      <c r="B85" s="5" t="s">
        <v>51</v>
      </c>
      <c r="C85" s="15" t="n">
        <v>88484</v>
      </c>
      <c r="D85" s="16" t="s">
        <v>264</v>
      </c>
      <c r="E85" s="17" t="s">
        <v>49</v>
      </c>
      <c r="F85" s="18" t="n">
        <v>129.38</v>
      </c>
      <c r="G85" s="18" t="n">
        <v>2.79</v>
      </c>
      <c r="H85" s="18" t="n">
        <f aca="false">ROUND(F85*G85,2)</f>
        <v>360.97</v>
      </c>
      <c r="I85" s="146" t="n">
        <f aca="false">H85/$H$121</f>
        <v>0.00129951804753974</v>
      </c>
      <c r="J85" s="147" t="n">
        <f aca="false">J84+I85</f>
        <v>0.984563646593732</v>
      </c>
      <c r="K85" s="148" t="s">
        <v>1070</v>
      </c>
      <c r="L85" s="148" t="n">
        <v>80</v>
      </c>
    </row>
    <row r="86" customFormat="false" ht="31.5" hidden="false" customHeight="false" outlineLevel="0" collapsed="false">
      <c r="A86" s="5" t="s">
        <v>195</v>
      </c>
      <c r="B86" s="5" t="s">
        <v>19</v>
      </c>
      <c r="C86" s="15" t="s">
        <v>196</v>
      </c>
      <c r="D86" s="16" t="s">
        <v>197</v>
      </c>
      <c r="E86" s="17" t="s">
        <v>49</v>
      </c>
      <c r="F86" s="18" t="n">
        <v>39.67</v>
      </c>
      <c r="G86" s="18" t="n">
        <v>8.23</v>
      </c>
      <c r="H86" s="18" t="n">
        <f aca="false">ROUND(F86*G86,2)</f>
        <v>326.48</v>
      </c>
      <c r="I86" s="146" t="n">
        <f aca="false">H86/$H$121</f>
        <v>0.00117535155874664</v>
      </c>
      <c r="J86" s="147" t="n">
        <f aca="false">J85+I86</f>
        <v>0.985738998152478</v>
      </c>
      <c r="K86" s="148" t="s">
        <v>1070</v>
      </c>
      <c r="L86" s="148" t="n">
        <v>81</v>
      </c>
    </row>
    <row r="87" customFormat="false" ht="75" hidden="false" customHeight="false" outlineLevel="0" collapsed="false">
      <c r="A87" s="5" t="s">
        <v>121</v>
      </c>
      <c r="B87" s="5" t="s">
        <v>51</v>
      </c>
      <c r="C87" s="15" t="n">
        <v>90082</v>
      </c>
      <c r="D87" s="16" t="s">
        <v>122</v>
      </c>
      <c r="E87" s="17" t="s">
        <v>91</v>
      </c>
      <c r="F87" s="18" t="n">
        <v>30.48</v>
      </c>
      <c r="G87" s="18" t="n">
        <v>10.53</v>
      </c>
      <c r="H87" s="18" t="n">
        <f aca="false">ROUND(F87*G87,2)</f>
        <v>320.95</v>
      </c>
      <c r="I87" s="146" t="n">
        <f aca="false">H87/$H$121</f>
        <v>0.00115544315970269</v>
      </c>
      <c r="J87" s="147" t="n">
        <f aca="false">J86+I87</f>
        <v>0.986894441312181</v>
      </c>
      <c r="K87" s="148" t="s">
        <v>1070</v>
      </c>
      <c r="L87" s="148" t="n">
        <v>82</v>
      </c>
    </row>
    <row r="88" customFormat="false" ht="30" hidden="false" customHeight="false" outlineLevel="0" collapsed="false">
      <c r="A88" s="5" t="s">
        <v>306</v>
      </c>
      <c r="B88" s="5" t="s">
        <v>51</v>
      </c>
      <c r="C88" s="15" t="n">
        <v>99814</v>
      </c>
      <c r="D88" s="16" t="s">
        <v>307</v>
      </c>
      <c r="E88" s="17" t="s">
        <v>49</v>
      </c>
      <c r="F88" s="18" t="n">
        <v>178.5</v>
      </c>
      <c r="G88" s="18" t="n">
        <v>1.61</v>
      </c>
      <c r="H88" s="18" t="n">
        <f aca="false">ROUND(F88*G88,2)</f>
        <v>287.39</v>
      </c>
      <c r="I88" s="146" t="n">
        <f aca="false">H88/$H$121</f>
        <v>0.00103462473801825</v>
      </c>
      <c r="J88" s="147" t="n">
        <f aca="false">J87+I88</f>
        <v>0.987929066050199</v>
      </c>
      <c r="K88" s="148" t="s">
        <v>1070</v>
      </c>
      <c r="L88" s="148" t="n">
        <v>83</v>
      </c>
    </row>
    <row r="89" customFormat="false" ht="60" hidden="false" customHeight="false" outlineLevel="0" collapsed="false">
      <c r="A89" s="5" t="s">
        <v>203</v>
      </c>
      <c r="B89" s="5" t="s">
        <v>51</v>
      </c>
      <c r="C89" s="15" t="n">
        <v>95470</v>
      </c>
      <c r="D89" s="16" t="s">
        <v>204</v>
      </c>
      <c r="E89" s="17" t="s">
        <v>21</v>
      </c>
      <c r="F89" s="18" t="n">
        <v>1</v>
      </c>
      <c r="G89" s="18" t="n">
        <v>281.75</v>
      </c>
      <c r="H89" s="18" t="n">
        <f aca="false">ROUND(F89*G89,2)</f>
        <v>281.75</v>
      </c>
      <c r="I89" s="146" t="n">
        <f aca="false">H89/$H$121</f>
        <v>0.00101432033103672</v>
      </c>
      <c r="J89" s="147" t="n">
        <f aca="false">J88+I89</f>
        <v>0.988943386381236</v>
      </c>
      <c r="K89" s="148" t="s">
        <v>1070</v>
      </c>
      <c r="L89" s="148" t="n">
        <v>84</v>
      </c>
    </row>
    <row r="90" customFormat="false" ht="45" hidden="false" customHeight="false" outlineLevel="0" collapsed="false">
      <c r="A90" s="5" t="s">
        <v>247</v>
      </c>
      <c r="B90" s="5" t="s">
        <v>51</v>
      </c>
      <c r="C90" s="15" t="n">
        <v>91869</v>
      </c>
      <c r="D90" s="16" t="s">
        <v>248</v>
      </c>
      <c r="E90" s="17" t="s">
        <v>72</v>
      </c>
      <c r="F90" s="18" t="n">
        <v>18</v>
      </c>
      <c r="G90" s="18" t="n">
        <v>14.57</v>
      </c>
      <c r="H90" s="18" t="n">
        <f aca="false">ROUND(F90*G90,2)</f>
        <v>262.26</v>
      </c>
      <c r="I90" s="146" t="n">
        <f aca="false">H90/$H$121</f>
        <v>0.000944154924641309</v>
      </c>
      <c r="J90" s="147" t="n">
        <f aca="false">J89+I90</f>
        <v>0.989887541305877</v>
      </c>
      <c r="K90" s="148" t="s">
        <v>1070</v>
      </c>
      <c r="L90" s="148" t="n">
        <v>85</v>
      </c>
    </row>
    <row r="91" customFormat="false" ht="30" hidden="false" customHeight="false" outlineLevel="0" collapsed="false">
      <c r="A91" s="5" t="s">
        <v>269</v>
      </c>
      <c r="B91" s="5" t="s">
        <v>51</v>
      </c>
      <c r="C91" s="15" t="n">
        <v>96130</v>
      </c>
      <c r="D91" s="16" t="s">
        <v>270</v>
      </c>
      <c r="E91" s="17" t="s">
        <v>49</v>
      </c>
      <c r="F91" s="18" t="n">
        <v>15</v>
      </c>
      <c r="G91" s="18" t="n">
        <v>17</v>
      </c>
      <c r="H91" s="18" t="n">
        <f aca="false">ROUND(F91*G91,2)</f>
        <v>255</v>
      </c>
      <c r="I91" s="146" t="n">
        <f aca="false">H91/$H$121</f>
        <v>0.000918018400760825</v>
      </c>
      <c r="J91" s="147" t="n">
        <f aca="false">J90+I91</f>
        <v>0.990805559706638</v>
      </c>
      <c r="K91" s="148" t="s">
        <v>1070</v>
      </c>
      <c r="L91" s="148" t="n">
        <v>86</v>
      </c>
    </row>
    <row r="92" customFormat="false" ht="15.75" hidden="false" customHeight="false" outlineLevel="0" collapsed="false">
      <c r="A92" s="5" t="s">
        <v>27</v>
      </c>
      <c r="B92" s="5" t="s">
        <v>19</v>
      </c>
      <c r="C92" s="15" t="s">
        <v>28</v>
      </c>
      <c r="D92" s="16" t="s">
        <v>29</v>
      </c>
      <c r="E92" s="17" t="s">
        <v>26</v>
      </c>
      <c r="F92" s="18" t="n">
        <v>1</v>
      </c>
      <c r="G92" s="18" t="n">
        <v>233.94</v>
      </c>
      <c r="H92" s="18" t="n">
        <f aca="false">ROUND(F92*G92,2)</f>
        <v>233.94</v>
      </c>
      <c r="I92" s="146" t="n">
        <f aca="false">H92/$H$121</f>
        <v>0.00084220088107446</v>
      </c>
      <c r="J92" s="147" t="n">
        <f aca="false">J91+I92</f>
        <v>0.991647760587713</v>
      </c>
      <c r="K92" s="148" t="s">
        <v>1070</v>
      </c>
      <c r="L92" s="148" t="n">
        <v>87</v>
      </c>
    </row>
    <row r="93" customFormat="false" ht="31.5" hidden="false" customHeight="false" outlineLevel="0" collapsed="false">
      <c r="A93" s="5" t="s">
        <v>43</v>
      </c>
      <c r="B93" s="5" t="s">
        <v>19</v>
      </c>
      <c r="C93" s="15" t="s">
        <v>44</v>
      </c>
      <c r="D93" s="16" t="s">
        <v>45</v>
      </c>
      <c r="E93" s="17" t="s">
        <v>39</v>
      </c>
      <c r="F93" s="18" t="n">
        <v>3</v>
      </c>
      <c r="G93" s="18" t="n">
        <v>76.74</v>
      </c>
      <c r="H93" s="18" t="n">
        <f aca="false">ROUND(F93*G93,2)</f>
        <v>230.22</v>
      </c>
      <c r="I93" s="146" t="n">
        <f aca="false">H93/$H$121</f>
        <v>0.000828808612639832</v>
      </c>
      <c r="J93" s="147" t="n">
        <f aca="false">J92+I93</f>
        <v>0.992476569200352</v>
      </c>
      <c r="K93" s="148" t="s">
        <v>1070</v>
      </c>
      <c r="L93" s="148" t="n">
        <v>88</v>
      </c>
    </row>
    <row r="94" customFormat="false" ht="45" hidden="false" customHeight="false" outlineLevel="0" collapsed="false">
      <c r="A94" s="5" t="s">
        <v>255</v>
      </c>
      <c r="B94" s="5" t="s">
        <v>51</v>
      </c>
      <c r="C94" s="15" t="n">
        <v>97887</v>
      </c>
      <c r="D94" s="16" t="s">
        <v>256</v>
      </c>
      <c r="E94" s="17" t="s">
        <v>21</v>
      </c>
      <c r="F94" s="18" t="n">
        <v>1</v>
      </c>
      <c r="G94" s="18" t="n">
        <v>216.93</v>
      </c>
      <c r="H94" s="18" t="n">
        <f aca="false">ROUND(F94*G94,2)</f>
        <v>216.93</v>
      </c>
      <c r="I94" s="146" t="n">
        <f aca="false">H94/$H$121</f>
        <v>0.000780963653635473</v>
      </c>
      <c r="J94" s="147" t="n">
        <f aca="false">J93+I94</f>
        <v>0.993257532853988</v>
      </c>
      <c r="K94" s="148" t="s">
        <v>1070</v>
      </c>
      <c r="L94" s="148" t="n">
        <v>89</v>
      </c>
    </row>
    <row r="95" customFormat="false" ht="30" hidden="false" customHeight="false" outlineLevel="0" collapsed="false">
      <c r="A95" s="5" t="s">
        <v>85</v>
      </c>
      <c r="B95" s="5" t="s">
        <v>51</v>
      </c>
      <c r="C95" s="15" t="n">
        <v>97632</v>
      </c>
      <c r="D95" s="16" t="s">
        <v>86</v>
      </c>
      <c r="E95" s="17" t="s">
        <v>72</v>
      </c>
      <c r="F95" s="18" t="n">
        <v>91.7</v>
      </c>
      <c r="G95" s="18" t="n">
        <v>2.07</v>
      </c>
      <c r="H95" s="18" t="n">
        <f aca="false">ROUND(F95*G95,2)</f>
        <v>189.82</v>
      </c>
      <c r="I95" s="146" t="n">
        <f aca="false">H95/$H$121</f>
        <v>0.000683365697382038</v>
      </c>
      <c r="J95" s="147" t="n">
        <f aca="false">J94+I95</f>
        <v>0.99394089855137</v>
      </c>
      <c r="K95" s="148" t="s">
        <v>1070</v>
      </c>
      <c r="L95" s="148" t="n">
        <v>90</v>
      </c>
    </row>
    <row r="96" customFormat="false" ht="30" hidden="false" customHeight="false" outlineLevel="0" collapsed="false">
      <c r="A96" s="5" t="s">
        <v>286</v>
      </c>
      <c r="B96" s="5" t="s">
        <v>51</v>
      </c>
      <c r="C96" s="15" t="n">
        <v>102500</v>
      </c>
      <c r="D96" s="16" t="s">
        <v>287</v>
      </c>
      <c r="E96" s="17" t="s">
        <v>72</v>
      </c>
      <c r="F96" s="18" t="n">
        <v>45.85</v>
      </c>
      <c r="G96" s="18" t="n">
        <v>3.49</v>
      </c>
      <c r="H96" s="18" t="n">
        <f aca="false">ROUND(F96*G96,2)</f>
        <v>160.02</v>
      </c>
      <c r="I96" s="146" t="n">
        <f aca="false">H96/$H$121</f>
        <v>0.000576083547018616</v>
      </c>
      <c r="J96" s="147" t="n">
        <f aca="false">J95+I96</f>
        <v>0.994516982098388</v>
      </c>
      <c r="K96" s="148" t="s">
        <v>1070</v>
      </c>
      <c r="L96" s="148" t="n">
        <v>91</v>
      </c>
    </row>
    <row r="97" customFormat="false" ht="45" hidden="false" customHeight="false" outlineLevel="0" collapsed="false">
      <c r="A97" s="5" t="s">
        <v>227</v>
      </c>
      <c r="B97" s="5" t="s">
        <v>51</v>
      </c>
      <c r="C97" s="15" t="n">
        <v>90830</v>
      </c>
      <c r="D97" s="16" t="s">
        <v>228</v>
      </c>
      <c r="E97" s="17" t="s">
        <v>21</v>
      </c>
      <c r="F97" s="18" t="n">
        <v>1</v>
      </c>
      <c r="G97" s="18" t="n">
        <v>153.64</v>
      </c>
      <c r="H97" s="18" t="n">
        <f aca="false">ROUND(F97*G97,2)</f>
        <v>153.64</v>
      </c>
      <c r="I97" s="146" t="n">
        <f aca="false">H97/$H$121</f>
        <v>0.000553115086638796</v>
      </c>
      <c r="J97" s="147" t="n">
        <f aca="false">J96+I97</f>
        <v>0.995070097185027</v>
      </c>
      <c r="K97" s="148" t="s">
        <v>1070</v>
      </c>
      <c r="L97" s="148" t="n">
        <v>92</v>
      </c>
    </row>
    <row r="98" customFormat="false" ht="30" hidden="false" customHeight="false" outlineLevel="0" collapsed="false">
      <c r="A98" s="5" t="s">
        <v>284</v>
      </c>
      <c r="B98" s="5" t="s">
        <v>51</v>
      </c>
      <c r="C98" s="15" t="n">
        <v>102492</v>
      </c>
      <c r="D98" s="16" t="s">
        <v>285</v>
      </c>
      <c r="E98" s="17" t="s">
        <v>49</v>
      </c>
      <c r="F98" s="18" t="n">
        <v>6.98</v>
      </c>
      <c r="G98" s="18" t="n">
        <v>18.97</v>
      </c>
      <c r="H98" s="18" t="n">
        <f aca="false">ROUND(F98*G98,2)</f>
        <v>132.41</v>
      </c>
      <c r="I98" s="146" t="n">
        <f aca="false">H98/$H$121</f>
        <v>0.000476685554685258</v>
      </c>
      <c r="J98" s="147" t="n">
        <f aca="false">J97+I98</f>
        <v>0.995546782739713</v>
      </c>
      <c r="K98" s="148" t="s">
        <v>1070</v>
      </c>
      <c r="L98" s="148" t="n">
        <v>93</v>
      </c>
    </row>
    <row r="99" customFormat="false" ht="30" hidden="false" customHeight="false" outlineLevel="0" collapsed="false">
      <c r="A99" s="5" t="s">
        <v>253</v>
      </c>
      <c r="B99" s="5" t="s">
        <v>51</v>
      </c>
      <c r="C99" s="15" t="n">
        <v>98111</v>
      </c>
      <c r="D99" s="16" t="s">
        <v>254</v>
      </c>
      <c r="E99" s="17" t="s">
        <v>21</v>
      </c>
      <c r="F99" s="18" t="n">
        <v>3</v>
      </c>
      <c r="G99" s="18" t="n">
        <v>43.68</v>
      </c>
      <c r="H99" s="18" t="n">
        <f aca="false">ROUND(F99*G99,2)</f>
        <v>131.04</v>
      </c>
      <c r="I99" s="146" t="n">
        <f aca="false">H99/$H$121</f>
        <v>0.000471753455826269</v>
      </c>
      <c r="J99" s="147" t="n">
        <f aca="false">J98+I99</f>
        <v>0.996018536195539</v>
      </c>
      <c r="K99" s="148" t="s">
        <v>1070</v>
      </c>
      <c r="L99" s="148" t="n">
        <v>94</v>
      </c>
    </row>
    <row r="100" customFormat="false" ht="30" hidden="false" customHeight="false" outlineLevel="0" collapsed="false">
      <c r="A100" s="5" t="s">
        <v>205</v>
      </c>
      <c r="B100" s="5" t="s">
        <v>51</v>
      </c>
      <c r="C100" s="15" t="n">
        <v>100849</v>
      </c>
      <c r="D100" s="16" t="s">
        <v>206</v>
      </c>
      <c r="E100" s="17" t="s">
        <v>21</v>
      </c>
      <c r="F100" s="18" t="n">
        <v>3</v>
      </c>
      <c r="G100" s="18" t="n">
        <v>42.13</v>
      </c>
      <c r="H100" s="18" t="n">
        <f aca="false">ROUND(F100*G100,2)</f>
        <v>126.39</v>
      </c>
      <c r="I100" s="146" t="n">
        <f aca="false">H100/$H$121</f>
        <v>0.000455013120282983</v>
      </c>
      <c r="J100" s="147" t="n">
        <f aca="false">J99+I100</f>
        <v>0.996473549315822</v>
      </c>
      <c r="K100" s="148" t="s">
        <v>1070</v>
      </c>
      <c r="L100" s="148" t="n">
        <v>95</v>
      </c>
    </row>
    <row r="101" customFormat="false" ht="30" hidden="false" customHeight="false" outlineLevel="0" collapsed="false">
      <c r="A101" s="5" t="s">
        <v>102</v>
      </c>
      <c r="B101" s="5" t="s">
        <v>51</v>
      </c>
      <c r="C101" s="15" t="n">
        <v>97661</v>
      </c>
      <c r="D101" s="16" t="s">
        <v>103</v>
      </c>
      <c r="E101" s="17" t="s">
        <v>72</v>
      </c>
      <c r="F101" s="18" t="n">
        <v>200</v>
      </c>
      <c r="G101" s="18" t="n">
        <v>0.54</v>
      </c>
      <c r="H101" s="18" t="n">
        <f aca="false">ROUND(F101*G101,2)</f>
        <v>108</v>
      </c>
      <c r="I101" s="146" t="n">
        <f aca="false">H101/$H$121</f>
        <v>0.000388807793263408</v>
      </c>
      <c r="J101" s="147" t="n">
        <f aca="false">J100+I101</f>
        <v>0.996862357109085</v>
      </c>
      <c r="K101" s="148" t="s">
        <v>1070</v>
      </c>
      <c r="L101" s="148" t="n">
        <v>96</v>
      </c>
    </row>
    <row r="102" customFormat="false" ht="45" hidden="false" customHeight="false" outlineLevel="0" collapsed="false">
      <c r="A102" s="5" t="s">
        <v>123</v>
      </c>
      <c r="B102" s="5" t="s">
        <v>51</v>
      </c>
      <c r="C102" s="15" t="n">
        <v>97084</v>
      </c>
      <c r="D102" s="16" t="s">
        <v>124</v>
      </c>
      <c r="E102" s="17" t="s">
        <v>49</v>
      </c>
      <c r="F102" s="18" t="n">
        <v>175.75</v>
      </c>
      <c r="G102" s="18" t="n">
        <v>0.59</v>
      </c>
      <c r="H102" s="18" t="n">
        <f aca="false">ROUND(F102*G102,2)</f>
        <v>103.69</v>
      </c>
      <c r="I102" s="146" t="n">
        <f aca="false">H102/$H$121</f>
        <v>0.00037329148225447</v>
      </c>
      <c r="J102" s="147" t="n">
        <f aca="false">J101+I102</f>
        <v>0.99723564859134</v>
      </c>
      <c r="K102" s="148" t="s">
        <v>1070</v>
      </c>
      <c r="L102" s="148" t="n">
        <v>97</v>
      </c>
    </row>
    <row r="103" customFormat="false" ht="15.75" hidden="false" customHeight="false" outlineLevel="0" collapsed="false">
      <c r="A103" s="5" t="s">
        <v>119</v>
      </c>
      <c r="B103" s="5" t="s">
        <v>51</v>
      </c>
      <c r="C103" s="15" t="n">
        <v>96995</v>
      </c>
      <c r="D103" s="16" t="s">
        <v>120</v>
      </c>
      <c r="E103" s="17" t="s">
        <v>91</v>
      </c>
      <c r="F103" s="18" t="n">
        <v>2.37</v>
      </c>
      <c r="G103" s="18" t="n">
        <v>41.64</v>
      </c>
      <c r="H103" s="18" t="n">
        <f aca="false">ROUND(F103*G103,2)</f>
        <v>98.69</v>
      </c>
      <c r="I103" s="146" t="n">
        <f aca="false">H103/$H$121</f>
        <v>0.000355291121455238</v>
      </c>
      <c r="J103" s="147" t="n">
        <f aca="false">J102+I103</f>
        <v>0.997590939712795</v>
      </c>
      <c r="K103" s="148" t="s">
        <v>1070</v>
      </c>
      <c r="L103" s="148" t="n">
        <v>98</v>
      </c>
    </row>
    <row r="104" customFormat="false" ht="31.5" hidden="false" customHeight="false" outlineLevel="0" collapsed="false">
      <c r="A104" s="5" t="s">
        <v>40</v>
      </c>
      <c r="B104" s="5" t="s">
        <v>19</v>
      </c>
      <c r="C104" s="15" t="s">
        <v>41</v>
      </c>
      <c r="D104" s="16" t="s">
        <v>42</v>
      </c>
      <c r="E104" s="17" t="s">
        <v>39</v>
      </c>
      <c r="F104" s="18" t="n">
        <v>6</v>
      </c>
      <c r="G104" s="18" t="n">
        <v>14</v>
      </c>
      <c r="H104" s="18" t="n">
        <f aca="false">ROUND(F104*G104,2)</f>
        <v>84</v>
      </c>
      <c r="I104" s="146" t="n">
        <f aca="false">H104/$H$121</f>
        <v>0.000302406061427095</v>
      </c>
      <c r="J104" s="147" t="n">
        <f aca="false">J103+I104</f>
        <v>0.997893345774222</v>
      </c>
      <c r="K104" s="148" t="s">
        <v>1070</v>
      </c>
      <c r="L104" s="148" t="n">
        <v>99</v>
      </c>
    </row>
    <row r="105" customFormat="false" ht="31.5" hidden="false" customHeight="false" outlineLevel="0" collapsed="false">
      <c r="A105" s="5" t="s">
        <v>259</v>
      </c>
      <c r="B105" s="5" t="s">
        <v>19</v>
      </c>
      <c r="C105" s="15" t="s">
        <v>260</v>
      </c>
      <c r="D105" s="16" t="s">
        <v>261</v>
      </c>
      <c r="E105" s="17" t="s">
        <v>72</v>
      </c>
      <c r="F105" s="18" t="n">
        <v>8</v>
      </c>
      <c r="G105" s="18" t="n">
        <v>8.78</v>
      </c>
      <c r="H105" s="18" t="n">
        <f aca="false">ROUND(F105*G105,2)</f>
        <v>70.24</v>
      </c>
      <c r="I105" s="146" t="n">
        <f aca="false">H105/$H$121</f>
        <v>0.000252869068507609</v>
      </c>
      <c r="J105" s="147" t="n">
        <f aca="false">J104+I105</f>
        <v>0.99814621484273</v>
      </c>
      <c r="K105" s="148" t="s">
        <v>1070</v>
      </c>
      <c r="L105" s="148" t="n">
        <v>100</v>
      </c>
    </row>
    <row r="106" customFormat="false" ht="31.5" hidden="false" customHeight="false" outlineLevel="0" collapsed="false">
      <c r="A106" s="5" t="s">
        <v>112</v>
      </c>
      <c r="B106" s="5" t="s">
        <v>19</v>
      </c>
      <c r="C106" s="15" t="s">
        <v>113</v>
      </c>
      <c r="D106" s="16" t="s">
        <v>114</v>
      </c>
      <c r="E106" s="17" t="s">
        <v>21</v>
      </c>
      <c r="F106" s="18" t="n">
        <v>4</v>
      </c>
      <c r="G106" s="18" t="n">
        <v>17.5</v>
      </c>
      <c r="H106" s="18" t="n">
        <f aca="false">ROUND(F106*G106,2)</f>
        <v>70</v>
      </c>
      <c r="I106" s="146" t="n">
        <f aca="false">H106/$H$121</f>
        <v>0.000252005051189246</v>
      </c>
      <c r="J106" s="147" t="n">
        <f aca="false">J105+I106</f>
        <v>0.998398219893919</v>
      </c>
      <c r="K106" s="148" t="s">
        <v>1070</v>
      </c>
      <c r="L106" s="148" t="n">
        <v>101</v>
      </c>
    </row>
    <row r="107" customFormat="false" ht="45" hidden="false" customHeight="false" outlineLevel="0" collapsed="false">
      <c r="A107" s="5" t="s">
        <v>257</v>
      </c>
      <c r="B107" s="5" t="s">
        <v>51</v>
      </c>
      <c r="C107" s="15" t="n">
        <v>91867</v>
      </c>
      <c r="D107" s="16" t="s">
        <v>258</v>
      </c>
      <c r="E107" s="17" t="s">
        <v>72</v>
      </c>
      <c r="F107" s="18" t="n">
        <v>8</v>
      </c>
      <c r="G107" s="18" t="n">
        <v>8.13</v>
      </c>
      <c r="H107" s="18" t="n">
        <f aca="false">ROUND(F107*G107,2)</f>
        <v>65.04</v>
      </c>
      <c r="I107" s="146" t="n">
        <f aca="false">H107/$H$121</f>
        <v>0.000234148693276408</v>
      </c>
      <c r="J107" s="147" t="n">
        <f aca="false">J106+I107</f>
        <v>0.998632368587195</v>
      </c>
      <c r="K107" s="148" t="s">
        <v>1070</v>
      </c>
      <c r="L107" s="148" t="n">
        <v>102</v>
      </c>
    </row>
    <row r="108" customFormat="false" ht="30" hidden="false" customHeight="false" outlineLevel="0" collapsed="false">
      <c r="A108" s="5" t="s">
        <v>104</v>
      </c>
      <c r="B108" s="5" t="s">
        <v>51</v>
      </c>
      <c r="C108" s="15" t="n">
        <v>97663</v>
      </c>
      <c r="D108" s="16" t="s">
        <v>105</v>
      </c>
      <c r="E108" s="17" t="s">
        <v>21</v>
      </c>
      <c r="F108" s="18" t="n">
        <v>6</v>
      </c>
      <c r="G108" s="18" t="n">
        <v>9.75</v>
      </c>
      <c r="H108" s="18" t="n">
        <f aca="false">ROUND(F108*G108,2)</f>
        <v>58.5</v>
      </c>
      <c r="I108" s="146" t="n">
        <f aca="false">H108/$H$121</f>
        <v>0.000210604221351013</v>
      </c>
      <c r="J108" s="147" t="n">
        <f aca="false">J107+I108</f>
        <v>0.998842972808546</v>
      </c>
      <c r="K108" s="148" t="s">
        <v>1070</v>
      </c>
      <c r="L108" s="148" t="n">
        <v>103</v>
      </c>
    </row>
    <row r="109" customFormat="false" ht="60" hidden="false" customHeight="false" outlineLevel="0" collapsed="false">
      <c r="A109" s="5" t="s">
        <v>279</v>
      </c>
      <c r="B109" s="5" t="s">
        <v>19</v>
      </c>
      <c r="C109" s="15" t="s">
        <v>280</v>
      </c>
      <c r="D109" s="16" t="s">
        <v>281</v>
      </c>
      <c r="E109" s="17" t="s">
        <v>65</v>
      </c>
      <c r="F109" s="18" t="n">
        <v>3.14</v>
      </c>
      <c r="G109" s="18" t="n">
        <v>18.42</v>
      </c>
      <c r="H109" s="18" t="n">
        <f aca="false">ROUND(F109*G109,2)</f>
        <v>57.84</v>
      </c>
      <c r="I109" s="146" t="n">
        <f aca="false">H109/$H$121</f>
        <v>0.000208228173725514</v>
      </c>
      <c r="J109" s="147" t="n">
        <f aca="false">J108+I109</f>
        <v>0.999051200982272</v>
      </c>
      <c r="K109" s="148" t="s">
        <v>1070</v>
      </c>
      <c r="L109" s="148" t="n">
        <v>104</v>
      </c>
    </row>
    <row r="110" customFormat="false" ht="45" hidden="false" customHeight="false" outlineLevel="0" collapsed="false">
      <c r="A110" s="5" t="s">
        <v>56</v>
      </c>
      <c r="B110" s="5" t="s">
        <v>51</v>
      </c>
      <c r="C110" s="15" t="n">
        <v>101010</v>
      </c>
      <c r="D110" s="16" t="s">
        <v>57</v>
      </c>
      <c r="E110" s="17" t="s">
        <v>58</v>
      </c>
      <c r="F110" s="18" t="n">
        <v>2.4</v>
      </c>
      <c r="G110" s="18" t="n">
        <v>24.02</v>
      </c>
      <c r="H110" s="18" t="n">
        <f aca="false">ROUND(F110*G110,2)</f>
        <v>57.65</v>
      </c>
      <c r="I110" s="146" t="n">
        <f aca="false">H110/$H$121</f>
        <v>0.000207544160015143</v>
      </c>
      <c r="J110" s="147" t="n">
        <f aca="false">J109+I110</f>
        <v>0.999258745142287</v>
      </c>
      <c r="K110" s="148" t="s">
        <v>1070</v>
      </c>
      <c r="L110" s="148" t="n">
        <v>105</v>
      </c>
    </row>
    <row r="111" customFormat="false" ht="30" hidden="false" customHeight="false" outlineLevel="0" collapsed="false">
      <c r="A111" s="5" t="s">
        <v>89</v>
      </c>
      <c r="B111" s="5" t="s">
        <v>51</v>
      </c>
      <c r="C111" s="15" t="n">
        <v>97622</v>
      </c>
      <c r="D111" s="16" t="s">
        <v>90</v>
      </c>
      <c r="E111" s="17" t="s">
        <v>91</v>
      </c>
      <c r="F111" s="18" t="n">
        <v>0.98</v>
      </c>
      <c r="G111" s="18" t="n">
        <v>45.32</v>
      </c>
      <c r="H111" s="18" t="n">
        <f aca="false">ROUND(F111*G111,2)</f>
        <v>44.41</v>
      </c>
      <c r="I111" s="146" t="n">
        <f aca="false">H111/$H$121</f>
        <v>0.000159879204618777</v>
      </c>
      <c r="J111" s="147" t="n">
        <f aca="false">J110+I111</f>
        <v>0.999418624346906</v>
      </c>
      <c r="K111" s="148" t="s">
        <v>1070</v>
      </c>
      <c r="L111" s="148" t="n">
        <v>106</v>
      </c>
    </row>
    <row r="112" customFormat="false" ht="45" hidden="false" customHeight="false" outlineLevel="0" collapsed="false">
      <c r="A112" s="5" t="s">
        <v>159</v>
      </c>
      <c r="B112" s="5" t="s">
        <v>51</v>
      </c>
      <c r="C112" s="15" t="n">
        <v>98682</v>
      </c>
      <c r="D112" s="16" t="s">
        <v>160</v>
      </c>
      <c r="E112" s="17" t="s">
        <v>49</v>
      </c>
      <c r="F112" s="18" t="n">
        <v>1.2</v>
      </c>
      <c r="G112" s="18" t="n">
        <v>34.63</v>
      </c>
      <c r="H112" s="18" t="n">
        <f aca="false">ROUND(F112*G112,2)</f>
        <v>41.56</v>
      </c>
      <c r="I112" s="146" t="n">
        <f aca="false">H112/$H$121</f>
        <v>0.000149618998963215</v>
      </c>
      <c r="J112" s="147" t="n">
        <f aca="false">J111+I112</f>
        <v>0.999568243345869</v>
      </c>
      <c r="K112" s="148" t="s">
        <v>1070</v>
      </c>
      <c r="L112" s="148" t="n">
        <v>107</v>
      </c>
    </row>
    <row r="113" customFormat="false" ht="30" hidden="false" customHeight="false" outlineLevel="0" collapsed="false">
      <c r="A113" s="5" t="s">
        <v>110</v>
      </c>
      <c r="B113" s="5" t="s">
        <v>51</v>
      </c>
      <c r="C113" s="15" t="n">
        <v>97666</v>
      </c>
      <c r="D113" s="16" t="s">
        <v>111</v>
      </c>
      <c r="E113" s="17" t="s">
        <v>21</v>
      </c>
      <c r="F113" s="18" t="n">
        <v>4</v>
      </c>
      <c r="G113" s="18" t="n">
        <v>7.1</v>
      </c>
      <c r="H113" s="18" t="n">
        <f aca="false">ROUND(F113*G113,2)</f>
        <v>28.4</v>
      </c>
      <c r="I113" s="146" t="n">
        <f aca="false">H113/$H$121</f>
        <v>0.000102242049339637</v>
      </c>
      <c r="J113" s="147" t="n">
        <f aca="false">J112+I113</f>
        <v>0.999670485395209</v>
      </c>
      <c r="K113" s="148" t="s">
        <v>1070</v>
      </c>
      <c r="L113" s="148" t="n">
        <v>108</v>
      </c>
    </row>
    <row r="114" customFormat="false" ht="30" hidden="false" customHeight="false" outlineLevel="0" collapsed="false">
      <c r="A114" s="5" t="s">
        <v>125</v>
      </c>
      <c r="B114" s="5" t="s">
        <v>51</v>
      </c>
      <c r="C114" s="15" t="n">
        <v>102191</v>
      </c>
      <c r="D114" s="16" t="s">
        <v>126</v>
      </c>
      <c r="E114" s="17" t="s">
        <v>49</v>
      </c>
      <c r="F114" s="18" t="n">
        <v>1.4</v>
      </c>
      <c r="G114" s="18" t="n">
        <v>17.09</v>
      </c>
      <c r="H114" s="18" t="n">
        <f aca="false">ROUND(F114*G114,2)</f>
        <v>23.93</v>
      </c>
      <c r="I114" s="146" t="n">
        <f aca="false">H114/$H$121</f>
        <v>8.61497267851237E-005</v>
      </c>
      <c r="J114" s="147" t="n">
        <f aca="false">J113+I114</f>
        <v>0.999756635121994</v>
      </c>
      <c r="K114" s="148" t="s">
        <v>1070</v>
      </c>
      <c r="L114" s="148" t="n">
        <v>109</v>
      </c>
    </row>
    <row r="115" customFormat="false" ht="30" hidden="false" customHeight="false" outlineLevel="0" collapsed="false">
      <c r="A115" s="5" t="s">
        <v>87</v>
      </c>
      <c r="B115" s="5" t="s">
        <v>51</v>
      </c>
      <c r="C115" s="15" t="n">
        <v>97644</v>
      </c>
      <c r="D115" s="16" t="s">
        <v>88</v>
      </c>
      <c r="E115" s="17" t="s">
        <v>49</v>
      </c>
      <c r="F115" s="18" t="n">
        <v>2.94</v>
      </c>
      <c r="G115" s="18" t="n">
        <v>7.38</v>
      </c>
      <c r="H115" s="18" t="n">
        <f aca="false">ROUND(F115*G115,2)</f>
        <v>21.7</v>
      </c>
      <c r="I115" s="146" t="n">
        <f aca="false">H115/$H$121</f>
        <v>7.81215658686663E-005</v>
      </c>
      <c r="J115" s="147" t="n">
        <f aca="false">J108+I115</f>
        <v>0.998921094374415</v>
      </c>
      <c r="K115" s="148" t="s">
        <v>1070</v>
      </c>
      <c r="L115" s="148" t="n">
        <v>110</v>
      </c>
    </row>
    <row r="116" customFormat="false" ht="30" hidden="false" customHeight="false" outlineLevel="0" collapsed="false">
      <c r="A116" s="5" t="s">
        <v>108</v>
      </c>
      <c r="B116" s="5" t="s">
        <v>51</v>
      </c>
      <c r="C116" s="15" t="n">
        <v>97665</v>
      </c>
      <c r="D116" s="16" t="s">
        <v>109</v>
      </c>
      <c r="E116" s="17" t="s">
        <v>21</v>
      </c>
      <c r="F116" s="18" t="n">
        <v>20</v>
      </c>
      <c r="G116" s="18" t="n">
        <v>1.03</v>
      </c>
      <c r="H116" s="18" t="n">
        <f aca="false">ROUND(F116*G116,2)</f>
        <v>20.6</v>
      </c>
      <c r="I116" s="146" t="n">
        <f aca="false">H116/$H$121</f>
        <v>7.41614864928353E-005</v>
      </c>
      <c r="J116" s="147" t="n">
        <f aca="false">J115+I116</f>
        <v>0.998995255860908</v>
      </c>
      <c r="K116" s="148" t="s">
        <v>1070</v>
      </c>
      <c r="L116" s="148" t="n">
        <v>111</v>
      </c>
    </row>
    <row r="117" customFormat="false" ht="30" hidden="false" customHeight="false" outlineLevel="0" collapsed="false">
      <c r="A117" s="5" t="s">
        <v>106</v>
      </c>
      <c r="B117" s="5" t="s">
        <v>51</v>
      </c>
      <c r="C117" s="15" t="n">
        <v>97664</v>
      </c>
      <c r="D117" s="16" t="s">
        <v>107</v>
      </c>
      <c r="E117" s="17" t="s">
        <v>21</v>
      </c>
      <c r="F117" s="18" t="n">
        <v>10</v>
      </c>
      <c r="G117" s="18" t="n">
        <v>1.22</v>
      </c>
      <c r="H117" s="18" t="n">
        <f aca="false">ROUND(F117*G117,2)</f>
        <v>12.2</v>
      </c>
      <c r="I117" s="146" t="n">
        <f aca="false">H117/$H$121</f>
        <v>4.39208803501257E-005</v>
      </c>
      <c r="J117" s="147" t="n">
        <f aca="false">J116+I117</f>
        <v>0.999039176741258</v>
      </c>
      <c r="K117" s="148" t="s">
        <v>1070</v>
      </c>
      <c r="L117" s="148" t="n">
        <v>112</v>
      </c>
    </row>
    <row r="118" customFormat="false" ht="30" hidden="false" customHeight="false" outlineLevel="0" collapsed="false">
      <c r="A118" s="5" t="s">
        <v>100</v>
      </c>
      <c r="B118" s="5" t="s">
        <v>51</v>
      </c>
      <c r="C118" s="15" t="n">
        <v>97662</v>
      </c>
      <c r="D118" s="16" t="s">
        <v>101</v>
      </c>
      <c r="E118" s="17" t="s">
        <v>72</v>
      </c>
      <c r="F118" s="18" t="n">
        <v>20</v>
      </c>
      <c r="G118" s="18" t="n">
        <v>0.39</v>
      </c>
      <c r="H118" s="18" t="n">
        <f aca="false">ROUND(F118*G118,2)</f>
        <v>7.8</v>
      </c>
      <c r="I118" s="146" t="n">
        <f aca="false">H118/$H$121</f>
        <v>2.80805628468017E-005</v>
      </c>
      <c r="J118" s="147" t="n">
        <f aca="false">J117+I118</f>
        <v>0.999067257304105</v>
      </c>
      <c r="K118" s="148" t="s">
        <v>1070</v>
      </c>
      <c r="L118" s="148" t="n">
        <v>113</v>
      </c>
    </row>
    <row r="119" customFormat="false" ht="30" hidden="false" customHeight="false" outlineLevel="0" collapsed="false">
      <c r="A119" s="5" t="s">
        <v>98</v>
      </c>
      <c r="B119" s="5" t="s">
        <v>51</v>
      </c>
      <c r="C119" s="15" t="n">
        <v>97660</v>
      </c>
      <c r="D119" s="16" t="s">
        <v>99</v>
      </c>
      <c r="E119" s="17" t="s">
        <v>21</v>
      </c>
      <c r="F119" s="18" t="n">
        <v>10</v>
      </c>
      <c r="G119" s="18" t="n">
        <v>0.53</v>
      </c>
      <c r="H119" s="18" t="n">
        <f aca="false">ROUND(F119*G119,2)</f>
        <v>5.3</v>
      </c>
      <c r="I119" s="146" t="n">
        <f aca="false">H119/$H$121</f>
        <v>1.90803824471858E-005</v>
      </c>
      <c r="J119" s="147" t="n">
        <f aca="false">J118+I119</f>
        <v>0.999086337686552</v>
      </c>
      <c r="K119" s="148" t="s">
        <v>1070</v>
      </c>
      <c r="L119" s="148" t="n">
        <v>114</v>
      </c>
    </row>
    <row r="121" customFormat="false" ht="15.75" hidden="false" customHeight="true" outlineLevel="0" collapsed="false">
      <c r="A121" s="149" t="s">
        <v>308</v>
      </c>
      <c r="B121" s="149"/>
      <c r="C121" s="149"/>
      <c r="D121" s="149"/>
      <c r="E121" s="149"/>
      <c r="F121" s="149"/>
      <c r="G121" s="149"/>
      <c r="H121" s="149" t="n">
        <f aca="false">SUM(H6:H119)</f>
        <v>277772.21</v>
      </c>
    </row>
  </sheetData>
  <mergeCells count="5">
    <mergeCell ref="A1:L1"/>
    <mergeCell ref="A2:L2"/>
    <mergeCell ref="A3:L3"/>
    <mergeCell ref="A4:L4"/>
    <mergeCell ref="A121:G12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97" man="true" max="16383" min="0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355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F355" activeCellId="0" sqref="F355"/>
    </sheetView>
  </sheetViews>
  <sheetFormatPr defaultRowHeight="15" zeroHeight="false" outlineLevelRow="0" outlineLevelCol="0"/>
  <cols>
    <col collapsed="false" customWidth="true" hidden="false" outlineLevel="0" max="1" min="1" style="2" width="12.4"/>
    <col collapsed="false" customWidth="true" hidden="false" outlineLevel="0" max="2" min="2" style="150" width="55.5"/>
    <col collapsed="false" customWidth="true" hidden="false" outlineLevel="0" max="3" min="3" style="1" width="7.6"/>
    <col collapsed="false" customWidth="true" hidden="false" outlineLevel="0" max="4" min="4" style="1" width="12"/>
    <col collapsed="false" customWidth="true" hidden="false" outlineLevel="0" max="5" min="5" style="151" width="8.79"/>
    <col collapsed="false" customWidth="true" hidden="false" outlineLevel="0" max="6" min="6" style="151" width="9.2"/>
    <col collapsed="false" customWidth="true" hidden="false" outlineLevel="0" max="7" min="7" style="2" width="7.4"/>
    <col collapsed="false" customWidth="true" hidden="false" outlineLevel="0" max="8" min="8" style="2" width="9.8"/>
    <col collapsed="false" customWidth="true" hidden="false" outlineLevel="0" max="9" min="9" style="2" width="6.4"/>
    <col collapsed="false" customWidth="true" hidden="false" outlineLevel="0" max="10" min="10" style="2" width="7.1"/>
    <col collapsed="false" customWidth="true" hidden="false" outlineLevel="0" max="1025" min="11" style="2" width="8.79"/>
  </cols>
  <sheetData>
    <row r="1" customFormat="false" ht="18" hidden="false" customHeight="true" outlineLevel="0" collapsed="false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</row>
    <row r="2" customFormat="false" ht="18" hidden="false" customHeight="true" outlineLevel="0" collapsed="false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</row>
    <row r="3" customFormat="false" ht="18" hidden="false" customHeight="true" outlineLevel="0" collapsed="false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</row>
    <row r="4" customFormat="false" ht="18" hidden="false" customHeight="true" outlineLevel="0" collapsed="false">
      <c r="A4" s="50" t="s">
        <v>1324</v>
      </c>
      <c r="B4" s="50"/>
      <c r="C4" s="50"/>
      <c r="D4" s="50"/>
      <c r="E4" s="50"/>
      <c r="F4" s="50"/>
      <c r="G4" s="50"/>
      <c r="H4" s="50"/>
      <c r="I4" s="50"/>
      <c r="J4" s="50"/>
    </row>
    <row r="5" customFormat="false" ht="47.25" hidden="false" customHeight="false" outlineLevel="0" collapsed="false">
      <c r="A5" s="7" t="s">
        <v>11</v>
      </c>
      <c r="B5" s="7" t="s">
        <v>12</v>
      </c>
      <c r="C5" s="7" t="s">
        <v>311</v>
      </c>
      <c r="D5" s="7" t="s">
        <v>1325</v>
      </c>
      <c r="E5" s="7" t="s">
        <v>15</v>
      </c>
      <c r="F5" s="7" t="s">
        <v>16</v>
      </c>
      <c r="G5" s="7" t="s">
        <v>1320</v>
      </c>
      <c r="H5" s="7" t="s">
        <v>1321</v>
      </c>
      <c r="I5" s="7" t="s">
        <v>1322</v>
      </c>
      <c r="J5" s="7" t="s">
        <v>1323</v>
      </c>
    </row>
    <row r="6" customFormat="false" ht="30" hidden="false" customHeight="false" outlineLevel="0" collapsed="false">
      <c r="A6" s="152" t="n">
        <v>43082</v>
      </c>
      <c r="B6" s="16" t="s">
        <v>649</v>
      </c>
      <c r="C6" s="148" t="s">
        <v>137</v>
      </c>
      <c r="D6" s="153" t="n">
        <v>2027.5395</v>
      </c>
      <c r="E6" s="154" t="n">
        <v>13.5</v>
      </c>
      <c r="F6" s="155" t="n">
        <v>27381.43</v>
      </c>
      <c r="G6" s="146" t="n">
        <f aca="false">F6/$F$355</f>
        <v>0.0985724055526414</v>
      </c>
      <c r="H6" s="147" t="n">
        <f aca="false">G6</f>
        <v>0.0985724055526414</v>
      </c>
      <c r="I6" s="148" t="s">
        <v>1034</v>
      </c>
      <c r="J6" s="148" t="n">
        <v>1</v>
      </c>
    </row>
    <row r="7" customFormat="false" ht="15" hidden="false" customHeight="false" outlineLevel="0" collapsed="false">
      <c r="A7" s="152" t="n">
        <v>6111</v>
      </c>
      <c r="B7" s="16" t="s">
        <v>1326</v>
      </c>
      <c r="C7" s="148" t="s">
        <v>316</v>
      </c>
      <c r="D7" s="153" t="n">
        <v>1309.923265177</v>
      </c>
      <c r="E7" s="154" t="n">
        <v>12.94</v>
      </c>
      <c r="F7" s="155" t="n">
        <v>16947.1</v>
      </c>
      <c r="G7" s="146" t="n">
        <f aca="false">F7/$F$355</f>
        <v>0.0610091004794552</v>
      </c>
      <c r="H7" s="147" t="n">
        <f aca="false">H6+G7</f>
        <v>0.159581506032097</v>
      </c>
      <c r="I7" s="148" t="s">
        <v>1034</v>
      </c>
      <c r="J7" s="148" t="n">
        <v>2</v>
      </c>
    </row>
    <row r="8" customFormat="false" ht="15" hidden="false" customHeight="false" outlineLevel="0" collapsed="false">
      <c r="A8" s="152" t="n">
        <v>40818</v>
      </c>
      <c r="B8" s="16" t="s">
        <v>1327</v>
      </c>
      <c r="C8" s="148" t="s">
        <v>319</v>
      </c>
      <c r="D8" s="153" t="n">
        <v>3.0393</v>
      </c>
      <c r="E8" s="154" t="n">
        <v>3270.33</v>
      </c>
      <c r="F8" s="155" t="n">
        <v>9939.51</v>
      </c>
      <c r="G8" s="146" t="n">
        <f aca="false">F8/$F$355</f>
        <v>0.0357819664902284</v>
      </c>
      <c r="H8" s="147" t="n">
        <f aca="false">H7+G8</f>
        <v>0.195363472522325</v>
      </c>
      <c r="I8" s="148" t="s">
        <v>1034</v>
      </c>
      <c r="J8" s="148" t="n">
        <v>3</v>
      </c>
    </row>
    <row r="9" customFormat="false" ht="15" hidden="false" customHeight="false" outlineLevel="0" collapsed="false">
      <c r="A9" s="152" t="n">
        <v>2707</v>
      </c>
      <c r="B9" s="16" t="s">
        <v>1328</v>
      </c>
      <c r="C9" s="148" t="s">
        <v>316</v>
      </c>
      <c r="D9" s="153" t="n">
        <v>72.864</v>
      </c>
      <c r="E9" s="154" t="n">
        <v>115.12</v>
      </c>
      <c r="F9" s="155" t="n">
        <v>8388</v>
      </c>
      <c r="G9" s="146" t="n">
        <f aca="false">F9/$F$355</f>
        <v>0.0301965725594155</v>
      </c>
      <c r="H9" s="147" t="n">
        <f aca="false">H8+G9</f>
        <v>0.22556004508174</v>
      </c>
      <c r="I9" s="148" t="s">
        <v>1034</v>
      </c>
      <c r="J9" s="148" t="n">
        <v>4</v>
      </c>
    </row>
    <row r="10" customFormat="false" ht="15" hidden="false" customHeight="false" outlineLevel="0" collapsed="false">
      <c r="A10" s="152" t="n">
        <v>4783</v>
      </c>
      <c r="B10" s="16" t="s">
        <v>1329</v>
      </c>
      <c r="C10" s="148" t="s">
        <v>316</v>
      </c>
      <c r="D10" s="153" t="n">
        <v>478.471031625</v>
      </c>
      <c r="E10" s="154" t="n">
        <v>17.43</v>
      </c>
      <c r="F10" s="155" t="n">
        <v>8340.15</v>
      </c>
      <c r="G10" s="146" t="n">
        <f aca="false">F10/$F$355</f>
        <v>0.030024313856868</v>
      </c>
      <c r="H10" s="147" t="n">
        <f aca="false">H9+G10</f>
        <v>0.255584358938609</v>
      </c>
      <c r="I10" s="148" t="s">
        <v>1034</v>
      </c>
      <c r="J10" s="148" t="n">
        <v>5</v>
      </c>
    </row>
    <row r="11" customFormat="false" ht="30" hidden="false" customHeight="false" outlineLevel="0" collapsed="false">
      <c r="A11" s="152" t="s">
        <v>638</v>
      </c>
      <c r="B11" s="16" t="s">
        <v>639</v>
      </c>
      <c r="C11" s="148" t="s">
        <v>21</v>
      </c>
      <c r="D11" s="153" t="n">
        <v>30</v>
      </c>
      <c r="E11" s="154" t="n">
        <v>271.9</v>
      </c>
      <c r="F11" s="155" t="n">
        <v>8157</v>
      </c>
      <c r="G11" s="146" t="n">
        <f aca="false">F11/$F$355</f>
        <v>0.0293649788229795</v>
      </c>
      <c r="H11" s="147" t="n">
        <f aca="false">H10+G11</f>
        <v>0.284949337761588</v>
      </c>
      <c r="I11" s="148" t="s">
        <v>1034</v>
      </c>
      <c r="J11" s="148" t="n">
        <v>6</v>
      </c>
    </row>
    <row r="12" customFormat="false" ht="15" hidden="false" customHeight="false" outlineLevel="0" collapsed="false">
      <c r="A12" s="152" t="n">
        <v>6160</v>
      </c>
      <c r="B12" s="16" t="s">
        <v>1330</v>
      </c>
      <c r="C12" s="148" t="s">
        <v>316</v>
      </c>
      <c r="D12" s="153" t="n">
        <v>389.8282612</v>
      </c>
      <c r="E12" s="154" t="n">
        <v>18.3</v>
      </c>
      <c r="F12" s="155" t="n">
        <v>7133.07</v>
      </c>
      <c r="G12" s="146" t="n">
        <f aca="false">F12/$F$355</f>
        <v>0.0256788585868371</v>
      </c>
      <c r="H12" s="147" t="n">
        <f aca="false">H11+G12</f>
        <v>0.310628196348425</v>
      </c>
      <c r="I12" s="148" t="s">
        <v>1034</v>
      </c>
      <c r="J12" s="148" t="n">
        <v>7</v>
      </c>
    </row>
    <row r="13" customFormat="false" ht="30" hidden="false" customHeight="false" outlineLevel="0" collapsed="false">
      <c r="A13" s="152" t="n">
        <v>1287</v>
      </c>
      <c r="B13" s="16" t="s">
        <v>689</v>
      </c>
      <c r="C13" s="148" t="s">
        <v>49</v>
      </c>
      <c r="D13" s="153" t="n">
        <v>182.591244339</v>
      </c>
      <c r="E13" s="154" t="n">
        <v>37.95</v>
      </c>
      <c r="F13" s="155" t="n">
        <v>6929.67</v>
      </c>
      <c r="G13" s="146" t="n">
        <f aca="false">F13/$F$355</f>
        <v>0.0249466241020273</v>
      </c>
      <c r="H13" s="147" t="n">
        <f aca="false">H12+G13</f>
        <v>0.335574820450452</v>
      </c>
      <c r="I13" s="148" t="s">
        <v>1034</v>
      </c>
      <c r="J13" s="148" t="n">
        <v>8</v>
      </c>
    </row>
    <row r="14" customFormat="false" ht="60" hidden="false" customHeight="false" outlineLevel="0" collapsed="false">
      <c r="A14" s="152" t="n">
        <v>36170</v>
      </c>
      <c r="B14" s="16" t="s">
        <v>713</v>
      </c>
      <c r="C14" s="148" t="s">
        <v>49</v>
      </c>
      <c r="D14" s="153" t="n">
        <v>151.678751</v>
      </c>
      <c r="E14" s="154" t="n">
        <v>42</v>
      </c>
      <c r="F14" s="155" t="n">
        <v>6370.48</v>
      </c>
      <c r="G14" s="146" t="n">
        <f aca="false">F14/$F$355</f>
        <v>0.0229335552644618</v>
      </c>
      <c r="H14" s="147" t="n">
        <f aca="false">H13+G14</f>
        <v>0.358508375714914</v>
      </c>
      <c r="I14" s="148" t="s">
        <v>1034</v>
      </c>
      <c r="J14" s="148" t="n">
        <v>9</v>
      </c>
    </row>
    <row r="15" customFormat="false" ht="15" hidden="false" customHeight="false" outlineLevel="0" collapsed="false">
      <c r="A15" s="152" t="n">
        <v>1379</v>
      </c>
      <c r="B15" s="16" t="s">
        <v>679</v>
      </c>
      <c r="C15" s="148" t="s">
        <v>137</v>
      </c>
      <c r="D15" s="153" t="n">
        <v>10993.186508071</v>
      </c>
      <c r="E15" s="154" t="n">
        <v>0.57</v>
      </c>
      <c r="F15" s="155" t="n">
        <v>6267.05</v>
      </c>
      <c r="G15" s="146" t="n">
        <f aca="false">F15/$F$355</f>
        <v>0.0225612100689658</v>
      </c>
      <c r="H15" s="147" t="n">
        <f aca="false">H14+G15</f>
        <v>0.38106958578388</v>
      </c>
      <c r="I15" s="148" t="s">
        <v>1034</v>
      </c>
      <c r="J15" s="148" t="n">
        <v>10</v>
      </c>
    </row>
    <row r="16" customFormat="false" ht="15" hidden="false" customHeight="false" outlineLevel="0" collapsed="false">
      <c r="A16" s="152" t="n">
        <v>7356</v>
      </c>
      <c r="B16" s="16" t="s">
        <v>921</v>
      </c>
      <c r="C16" s="148" t="s">
        <v>617</v>
      </c>
      <c r="D16" s="153" t="n">
        <v>267.839522</v>
      </c>
      <c r="E16" s="154" t="n">
        <v>22.85</v>
      </c>
      <c r="F16" s="155" t="n">
        <v>6119.85</v>
      </c>
      <c r="G16" s="146" t="n">
        <f aca="false">F16/$F$355</f>
        <v>0.0220312940602931</v>
      </c>
      <c r="H16" s="147" t="n">
        <f aca="false">H15+G16</f>
        <v>0.403100879844173</v>
      </c>
      <c r="I16" s="148" t="s">
        <v>1034</v>
      </c>
      <c r="J16" s="148" t="n">
        <v>11</v>
      </c>
    </row>
    <row r="17" customFormat="false" ht="15" hidden="false" customHeight="false" outlineLevel="0" collapsed="false">
      <c r="A17" s="152" t="n">
        <v>44497</v>
      </c>
      <c r="B17" s="16" t="s">
        <v>1331</v>
      </c>
      <c r="C17" s="148" t="s">
        <v>316</v>
      </c>
      <c r="D17" s="153" t="n">
        <v>412.5841748</v>
      </c>
      <c r="E17" s="154" t="n">
        <v>13.83</v>
      </c>
      <c r="F17" s="155" t="n">
        <v>5706.04</v>
      </c>
      <c r="G17" s="146" t="n">
        <f aca="false">F17/$F$355</f>
        <v>0.0205415892807495</v>
      </c>
      <c r="H17" s="147" t="n">
        <f aca="false">H16+G17</f>
        <v>0.423642469124923</v>
      </c>
      <c r="I17" s="148" t="s">
        <v>1034</v>
      </c>
      <c r="J17" s="148" t="n">
        <v>12</v>
      </c>
    </row>
    <row r="18" customFormat="false" ht="15" hidden="false" customHeight="false" outlineLevel="0" collapsed="false">
      <c r="A18" s="152" t="n">
        <v>4750</v>
      </c>
      <c r="B18" s="16" t="s">
        <v>1332</v>
      </c>
      <c r="C18" s="148" t="s">
        <v>316</v>
      </c>
      <c r="D18" s="153" t="n">
        <v>304.541716077</v>
      </c>
      <c r="E18" s="154" t="n">
        <v>17.43</v>
      </c>
      <c r="F18" s="155" t="n">
        <v>5308.23</v>
      </c>
      <c r="G18" s="146" t="n">
        <f aca="false">F18/$F$355</f>
        <v>0.019109484067366</v>
      </c>
      <c r="H18" s="147" t="n">
        <f aca="false">H17+G18</f>
        <v>0.442751953192289</v>
      </c>
      <c r="I18" s="148" t="s">
        <v>1034</v>
      </c>
      <c r="J18" s="148" t="n">
        <v>13</v>
      </c>
    </row>
    <row r="19" customFormat="false" ht="30" hidden="false" customHeight="false" outlineLevel="0" collapsed="false">
      <c r="A19" s="152" t="n">
        <v>3992</v>
      </c>
      <c r="B19" s="16" t="s">
        <v>351</v>
      </c>
      <c r="C19" s="148" t="s">
        <v>72</v>
      </c>
      <c r="D19" s="153" t="n">
        <v>195.82962234</v>
      </c>
      <c r="E19" s="154" t="n">
        <v>26.1</v>
      </c>
      <c r="F19" s="155" t="n">
        <v>5111.37</v>
      </c>
      <c r="G19" s="146" t="n">
        <f aca="false">F19/$F$355</f>
        <v>0.0184007934052241</v>
      </c>
      <c r="H19" s="147" t="n">
        <f aca="false">H18+G19</f>
        <v>0.461152746597513</v>
      </c>
      <c r="I19" s="148" t="s">
        <v>1034</v>
      </c>
      <c r="J19" s="148" t="n">
        <v>14</v>
      </c>
    </row>
    <row r="20" customFormat="false" ht="15" hidden="false" customHeight="false" outlineLevel="0" collapsed="false">
      <c r="A20" s="152" t="s">
        <v>942</v>
      </c>
      <c r="B20" s="16" t="s">
        <v>943</v>
      </c>
      <c r="C20" s="148" t="s">
        <v>58</v>
      </c>
      <c r="D20" s="153" t="n">
        <v>118.56</v>
      </c>
      <c r="E20" s="154" t="n">
        <v>40</v>
      </c>
      <c r="F20" s="155" t="n">
        <v>4742.4</v>
      </c>
      <c r="G20" s="146" t="n">
        <f aca="false">F20/$F$355</f>
        <v>0.0170725114098441</v>
      </c>
      <c r="H20" s="147" t="n">
        <f aca="false">H19+G20</f>
        <v>0.478225258007357</v>
      </c>
      <c r="I20" s="148" t="s">
        <v>1034</v>
      </c>
      <c r="J20" s="148" t="n">
        <v>15</v>
      </c>
    </row>
    <row r="21" customFormat="false" ht="30" hidden="false" customHeight="false" outlineLevel="0" collapsed="false">
      <c r="A21" s="152" t="s">
        <v>940</v>
      </c>
      <c r="B21" s="16" t="s">
        <v>941</v>
      </c>
      <c r="C21" s="148" t="s">
        <v>26</v>
      </c>
      <c r="D21" s="153" t="n">
        <v>16</v>
      </c>
      <c r="E21" s="154" t="n">
        <v>280</v>
      </c>
      <c r="F21" s="155" t="n">
        <v>4480</v>
      </c>
      <c r="G21" s="146" t="n">
        <f aca="false">F21/$F$355</f>
        <v>0.016127878524819</v>
      </c>
      <c r="H21" s="147" t="n">
        <f aca="false">H20+G21</f>
        <v>0.494353136532176</v>
      </c>
      <c r="I21" s="148" t="s">
        <v>1034</v>
      </c>
      <c r="J21" s="148" t="n">
        <v>16</v>
      </c>
    </row>
    <row r="22" customFormat="false" ht="30" hidden="false" customHeight="false" outlineLevel="0" collapsed="false">
      <c r="A22" s="152" t="n">
        <v>38186</v>
      </c>
      <c r="B22" s="16" t="s">
        <v>721</v>
      </c>
      <c r="C22" s="148" t="s">
        <v>49</v>
      </c>
      <c r="D22" s="153" t="n">
        <v>7.95</v>
      </c>
      <c r="E22" s="154" t="n">
        <v>552.49</v>
      </c>
      <c r="F22" s="155" t="n">
        <v>4392.22</v>
      </c>
      <c r="G22" s="146" t="n">
        <f aca="false">F22/$F$355</f>
        <v>0.0158118729049733</v>
      </c>
      <c r="H22" s="147" t="n">
        <f aca="false">H21+G22</f>
        <v>0.510165009437149</v>
      </c>
      <c r="I22" s="148" t="s">
        <v>1034</v>
      </c>
      <c r="J22" s="148" t="n">
        <v>17</v>
      </c>
    </row>
    <row r="23" customFormat="false" ht="30" hidden="false" customHeight="false" outlineLevel="0" collapsed="false">
      <c r="A23" s="152" t="n">
        <v>4433</v>
      </c>
      <c r="B23" s="16" t="s">
        <v>353</v>
      </c>
      <c r="C23" s="148" t="s">
        <v>72</v>
      </c>
      <c r="D23" s="153" t="n">
        <v>196.53389426</v>
      </c>
      <c r="E23" s="154" t="n">
        <v>22</v>
      </c>
      <c r="F23" s="155" t="n">
        <v>4323.78</v>
      </c>
      <c r="G23" s="146" t="n">
        <f aca="false">F23/$F$355</f>
        <v>0.0155654907607236</v>
      </c>
      <c r="H23" s="147" t="n">
        <f aca="false">H22+G23</f>
        <v>0.525730500197873</v>
      </c>
      <c r="I23" s="148" t="s">
        <v>1058</v>
      </c>
      <c r="J23" s="148" t="n">
        <v>18</v>
      </c>
    </row>
    <row r="24" customFormat="false" ht="15" hidden="false" customHeight="false" outlineLevel="0" collapsed="false">
      <c r="A24" s="152" t="n">
        <v>37370</v>
      </c>
      <c r="B24" s="16" t="s">
        <v>1333</v>
      </c>
      <c r="C24" s="148" t="s">
        <v>316</v>
      </c>
      <c r="D24" s="153" t="n">
        <v>4249.151791067</v>
      </c>
      <c r="E24" s="154" t="n">
        <v>0.97</v>
      </c>
      <c r="F24" s="155" t="n">
        <v>4121.66</v>
      </c>
      <c r="G24" s="146" t="n">
        <f aca="false">F24/$F$355</f>
        <v>0.0148378642412065</v>
      </c>
      <c r="H24" s="147" t="n">
        <f aca="false">H23+G24</f>
        <v>0.540568364439079</v>
      </c>
      <c r="I24" s="148" t="s">
        <v>1058</v>
      </c>
      <c r="J24" s="148" t="n">
        <v>19</v>
      </c>
    </row>
    <row r="25" customFormat="false" ht="30" hidden="false" customHeight="false" outlineLevel="0" collapsed="false">
      <c r="A25" s="152" t="s">
        <v>375</v>
      </c>
      <c r="B25" s="16" t="s">
        <v>376</v>
      </c>
      <c r="C25" s="148" t="s">
        <v>362</v>
      </c>
      <c r="D25" s="153" t="n">
        <v>68.1453</v>
      </c>
      <c r="E25" s="154" t="n">
        <v>60.08</v>
      </c>
      <c r="F25" s="155" t="n">
        <v>4094.55</v>
      </c>
      <c r="G25" s="146" t="n">
        <f aca="false">F25/$F$355</f>
        <v>0.0147402689762941</v>
      </c>
      <c r="H25" s="147" t="n">
        <f aca="false">H24+G25</f>
        <v>0.555308633415373</v>
      </c>
      <c r="I25" s="148" t="s">
        <v>1058</v>
      </c>
      <c r="J25" s="148" t="n">
        <v>20</v>
      </c>
    </row>
    <row r="26" customFormat="false" ht="15" hidden="false" customHeight="false" outlineLevel="0" collapsed="false">
      <c r="A26" s="152" t="s">
        <v>650</v>
      </c>
      <c r="B26" s="16" t="s">
        <v>651</v>
      </c>
      <c r="C26" s="148" t="s">
        <v>21</v>
      </c>
      <c r="D26" s="153" t="n">
        <v>1930.99</v>
      </c>
      <c r="E26" s="154" t="n">
        <v>2.07</v>
      </c>
      <c r="F26" s="155" t="n">
        <v>3997.15</v>
      </c>
      <c r="G26" s="146" t="n">
        <f aca="false">F26/$F$355</f>
        <v>0.0143896316172947</v>
      </c>
      <c r="H26" s="147" t="n">
        <f aca="false">H25+G26</f>
        <v>0.569698265032668</v>
      </c>
      <c r="I26" s="148" t="s">
        <v>1058</v>
      </c>
      <c r="J26" s="148" t="n">
        <v>21</v>
      </c>
    </row>
    <row r="27" customFormat="false" ht="15" hidden="false" customHeight="false" outlineLevel="0" collapsed="false">
      <c r="A27" s="152" t="n">
        <v>1213</v>
      </c>
      <c r="B27" s="16" t="s">
        <v>1334</v>
      </c>
      <c r="C27" s="148" t="s">
        <v>316</v>
      </c>
      <c r="D27" s="153" t="n">
        <v>221.151446025</v>
      </c>
      <c r="E27" s="154" t="n">
        <v>17.43</v>
      </c>
      <c r="F27" s="155" t="n">
        <v>3853.82</v>
      </c>
      <c r="G27" s="146" t="n">
        <f aca="false">F27/$F$355</f>
        <v>0.013873647503687</v>
      </c>
      <c r="H27" s="147" t="n">
        <f aca="false">H26+G27</f>
        <v>0.583571912536355</v>
      </c>
      <c r="I27" s="148" t="s">
        <v>1058</v>
      </c>
      <c r="J27" s="148" t="n">
        <v>22</v>
      </c>
    </row>
    <row r="28" customFormat="false" ht="30" hidden="false" customHeight="false" outlineLevel="0" collapsed="false">
      <c r="A28" s="152" t="n">
        <v>370</v>
      </c>
      <c r="B28" s="16" t="s">
        <v>709</v>
      </c>
      <c r="C28" s="148" t="s">
        <v>91</v>
      </c>
      <c r="D28" s="153" t="n">
        <v>42.190153577</v>
      </c>
      <c r="E28" s="154" t="n">
        <v>90</v>
      </c>
      <c r="F28" s="155" t="n">
        <v>3796.8</v>
      </c>
      <c r="G28" s="146" t="n">
        <f aca="false">F28/$F$355</f>
        <v>0.0136683770497841</v>
      </c>
      <c r="H28" s="147" t="n">
        <f aca="false">H27+G28</f>
        <v>0.597240289586139</v>
      </c>
      <c r="I28" s="148" t="s">
        <v>1058</v>
      </c>
      <c r="J28" s="148" t="n">
        <v>23</v>
      </c>
    </row>
    <row r="29" customFormat="false" ht="30" hidden="false" customHeight="false" outlineLevel="0" collapsed="false">
      <c r="A29" s="152" t="n">
        <v>536</v>
      </c>
      <c r="B29" s="16" t="s">
        <v>736</v>
      </c>
      <c r="C29" s="148" t="s">
        <v>49</v>
      </c>
      <c r="D29" s="153" t="n">
        <v>90.3528</v>
      </c>
      <c r="E29" s="154" t="n">
        <v>38.75</v>
      </c>
      <c r="F29" s="155" t="n">
        <v>3501.17</v>
      </c>
      <c r="G29" s="146" t="n">
        <f aca="false">F29/$F$355</f>
        <v>0.0126041170657903</v>
      </c>
      <c r="H29" s="147" t="n">
        <f aca="false">H28+G29</f>
        <v>0.609844406651929</v>
      </c>
      <c r="I29" s="148" t="s">
        <v>1058</v>
      </c>
      <c r="J29" s="148" t="n">
        <v>24</v>
      </c>
    </row>
    <row r="30" customFormat="false" ht="15" hidden="false" customHeight="false" outlineLevel="0" collapsed="false">
      <c r="A30" s="152" t="n">
        <v>37372</v>
      </c>
      <c r="B30" s="16" t="s">
        <v>1335</v>
      </c>
      <c r="C30" s="148" t="s">
        <v>316</v>
      </c>
      <c r="D30" s="153" t="n">
        <v>4321.151791067</v>
      </c>
      <c r="E30" s="154" t="n">
        <v>0.81</v>
      </c>
      <c r="F30" s="155" t="n">
        <v>3500.14</v>
      </c>
      <c r="G30" s="146" t="n">
        <f aca="false">F30/$F$355</f>
        <v>0.0126004090937187</v>
      </c>
      <c r="H30" s="147" t="n">
        <f aca="false">H29+G30</f>
        <v>0.622444815745648</v>
      </c>
      <c r="I30" s="148" t="s">
        <v>1058</v>
      </c>
      <c r="J30" s="148" t="n">
        <v>25</v>
      </c>
    </row>
    <row r="31" customFormat="false" ht="30" hidden="false" customHeight="false" outlineLevel="0" collapsed="false">
      <c r="A31" s="152" t="n">
        <v>7194</v>
      </c>
      <c r="B31" s="16" t="s">
        <v>1336</v>
      </c>
      <c r="C31" s="148" t="s">
        <v>49</v>
      </c>
      <c r="D31" s="153" t="n">
        <v>96.878944</v>
      </c>
      <c r="E31" s="154" t="n">
        <v>36.08</v>
      </c>
      <c r="F31" s="155" t="n">
        <v>3495.35</v>
      </c>
      <c r="G31" s="146" t="n">
        <f aca="false">F31/$F$355</f>
        <v>0.0125831652235995</v>
      </c>
      <c r="H31" s="147" t="n">
        <f aca="false">H30+G31</f>
        <v>0.635027980969248</v>
      </c>
      <c r="I31" s="148" t="s">
        <v>1058</v>
      </c>
      <c r="J31" s="148" t="n">
        <v>26</v>
      </c>
    </row>
    <row r="32" customFormat="false" ht="15" hidden="false" customHeight="false" outlineLevel="0" collapsed="false">
      <c r="A32" s="152" t="n">
        <v>37371</v>
      </c>
      <c r="B32" s="16" t="s">
        <v>1337</v>
      </c>
      <c r="C32" s="148" t="s">
        <v>316</v>
      </c>
      <c r="D32" s="153" t="n">
        <v>4249.151791067</v>
      </c>
      <c r="E32" s="154" t="n">
        <v>0.7</v>
      </c>
      <c r="F32" s="155" t="n">
        <v>2974.42</v>
      </c>
      <c r="G32" s="146" t="n">
        <f aca="false">F32/$F$355</f>
        <v>0.0107078313486143</v>
      </c>
      <c r="H32" s="147" t="n">
        <f aca="false">H31+G32</f>
        <v>0.645735812317862</v>
      </c>
      <c r="I32" s="148" t="s">
        <v>1058</v>
      </c>
      <c r="J32" s="148" t="n">
        <v>27</v>
      </c>
    </row>
    <row r="33" customFormat="false" ht="30" hidden="false" customHeight="false" outlineLevel="0" collapsed="false">
      <c r="A33" s="152" t="n">
        <v>11587</v>
      </c>
      <c r="B33" s="16" t="s">
        <v>442</v>
      </c>
      <c r="C33" s="148" t="s">
        <v>49</v>
      </c>
      <c r="D33" s="153" t="n">
        <v>33.6876</v>
      </c>
      <c r="E33" s="154" t="n">
        <v>86.78</v>
      </c>
      <c r="F33" s="155" t="n">
        <v>2923.34</v>
      </c>
      <c r="G33" s="146" t="n">
        <f aca="false">F33/$F$355</f>
        <v>0.0105239447336483</v>
      </c>
      <c r="H33" s="147" t="n">
        <f aca="false">H32+G33</f>
        <v>0.65625975705151</v>
      </c>
      <c r="I33" s="148" t="s">
        <v>1058</v>
      </c>
      <c r="J33" s="148" t="n">
        <v>28</v>
      </c>
    </row>
    <row r="34" customFormat="false" ht="15" hidden="false" customHeight="false" outlineLevel="0" collapsed="false">
      <c r="A34" s="152" t="n">
        <v>4760</v>
      </c>
      <c r="B34" s="16" t="s">
        <v>1338</v>
      </c>
      <c r="C34" s="148" t="s">
        <v>316</v>
      </c>
      <c r="D34" s="153" t="n">
        <v>152.111573443</v>
      </c>
      <c r="E34" s="154" t="n">
        <v>17.43</v>
      </c>
      <c r="F34" s="155" t="n">
        <v>2651.43</v>
      </c>
      <c r="G34" s="146" t="n">
        <f aca="false">F34/$F$355</f>
        <v>0.00954507610648677</v>
      </c>
      <c r="H34" s="147" t="n">
        <f aca="false">H33+G34</f>
        <v>0.665804833157997</v>
      </c>
      <c r="I34" s="148" t="s">
        <v>1058</v>
      </c>
      <c r="J34" s="148" t="n">
        <v>29</v>
      </c>
    </row>
    <row r="35" customFormat="false" ht="30" hidden="false" customHeight="false" outlineLevel="0" collapsed="false">
      <c r="A35" s="152" t="s">
        <v>838</v>
      </c>
      <c r="B35" s="16" t="s">
        <v>839</v>
      </c>
      <c r="C35" s="148" t="s">
        <v>21</v>
      </c>
      <c r="D35" s="153" t="n">
        <v>13</v>
      </c>
      <c r="E35" s="154" t="n">
        <v>182.23</v>
      </c>
      <c r="F35" s="155" t="n">
        <v>2368.99</v>
      </c>
      <c r="G35" s="146" t="n">
        <f aca="false">F35/$F$355</f>
        <v>0.00852829976484617</v>
      </c>
      <c r="H35" s="147" t="n">
        <f aca="false">H34+G35</f>
        <v>0.674333132922843</v>
      </c>
      <c r="I35" s="148" t="s">
        <v>1058</v>
      </c>
      <c r="J35" s="148" t="n">
        <v>30</v>
      </c>
    </row>
    <row r="36" customFormat="false" ht="15" hidden="false" customHeight="false" outlineLevel="0" collapsed="false">
      <c r="A36" s="152" t="n">
        <v>4221</v>
      </c>
      <c r="B36" s="16" t="s">
        <v>1339</v>
      </c>
      <c r="C36" s="148" t="s">
        <v>617</v>
      </c>
      <c r="D36" s="153" t="n">
        <v>338.812557446</v>
      </c>
      <c r="E36" s="154" t="n">
        <v>6.61</v>
      </c>
      <c r="F36" s="155" t="n">
        <v>2239.6</v>
      </c>
      <c r="G36" s="146" t="n">
        <f aca="false">F36/$F$355</f>
        <v>0.00806249927325547</v>
      </c>
      <c r="H36" s="147" t="n">
        <f aca="false">H35+G36</f>
        <v>0.682395632196099</v>
      </c>
      <c r="I36" s="148" t="s">
        <v>1058</v>
      </c>
      <c r="J36" s="148" t="n">
        <v>31</v>
      </c>
    </row>
    <row r="37" customFormat="false" ht="30" hidden="false" customHeight="false" outlineLevel="0" collapsed="false">
      <c r="A37" s="152" t="n">
        <v>4721</v>
      </c>
      <c r="B37" s="16" t="s">
        <v>705</v>
      </c>
      <c r="C37" s="148" t="s">
        <v>91</v>
      </c>
      <c r="D37" s="153" t="n">
        <v>21.016931608</v>
      </c>
      <c r="E37" s="154" t="n">
        <v>96.99</v>
      </c>
      <c r="F37" s="155" t="n">
        <v>2038.46</v>
      </c>
      <c r="G37" s="146" t="n">
        <f aca="false">F37/$F$355</f>
        <v>0.00733840072716572</v>
      </c>
      <c r="H37" s="147" t="n">
        <f aca="false">H36+G37</f>
        <v>0.689734032923264</v>
      </c>
      <c r="I37" s="148" t="s">
        <v>1058</v>
      </c>
      <c r="J37" s="148" t="n">
        <v>32</v>
      </c>
    </row>
    <row r="38" customFormat="false" ht="15" hidden="false" customHeight="false" outlineLevel="0" collapsed="false">
      <c r="A38" s="152" t="s">
        <v>334</v>
      </c>
      <c r="B38" s="16" t="s">
        <v>38</v>
      </c>
      <c r="C38" s="148" t="s">
        <v>39</v>
      </c>
      <c r="D38" s="153" t="n">
        <v>2</v>
      </c>
      <c r="E38" s="154" t="n">
        <v>1000</v>
      </c>
      <c r="F38" s="155" t="n">
        <v>2000</v>
      </c>
      <c r="G38" s="146" t="n">
        <f aca="false">F38/$F$355</f>
        <v>0.00719994577000846</v>
      </c>
      <c r="H38" s="147" t="n">
        <f aca="false">H37+G38</f>
        <v>0.696933978693273</v>
      </c>
      <c r="I38" s="148" t="s">
        <v>1058</v>
      </c>
      <c r="J38" s="148" t="n">
        <v>33</v>
      </c>
    </row>
    <row r="39" customFormat="false" ht="15" hidden="false" customHeight="false" outlineLevel="0" collapsed="false">
      <c r="A39" s="152" t="n">
        <v>44499</v>
      </c>
      <c r="B39" s="16" t="s">
        <v>1340</v>
      </c>
      <c r="C39" s="148" t="s">
        <v>316</v>
      </c>
      <c r="D39" s="153" t="n">
        <v>194.9141306</v>
      </c>
      <c r="E39" s="154" t="n">
        <v>9.77</v>
      </c>
      <c r="F39" s="155" t="n">
        <v>1903.96</v>
      </c>
      <c r="G39" s="146" t="n">
        <f aca="false">F39/$F$355</f>
        <v>0.00685420437413266</v>
      </c>
      <c r="H39" s="147" t="n">
        <f aca="false">H38+G39</f>
        <v>0.703788183067406</v>
      </c>
      <c r="I39" s="148" t="s">
        <v>1058</v>
      </c>
      <c r="J39" s="148" t="n">
        <v>34</v>
      </c>
    </row>
    <row r="40" customFormat="false" ht="15" hidden="false" customHeight="false" outlineLevel="0" collapsed="false">
      <c r="A40" s="152" t="n">
        <v>242</v>
      </c>
      <c r="B40" s="16" t="s">
        <v>1341</v>
      </c>
      <c r="C40" s="148" t="s">
        <v>316</v>
      </c>
      <c r="D40" s="153" t="n">
        <v>137.57990778</v>
      </c>
      <c r="E40" s="154" t="n">
        <v>13.44</v>
      </c>
      <c r="F40" s="155" t="n">
        <v>1849.57</v>
      </c>
      <c r="G40" s="146" t="n">
        <f aca="false">F40/$F$355</f>
        <v>0.00665840184891728</v>
      </c>
      <c r="H40" s="147" t="n">
        <f aca="false">H39+G40</f>
        <v>0.710446584916323</v>
      </c>
      <c r="I40" s="148" t="s">
        <v>1058</v>
      </c>
      <c r="J40" s="148" t="n">
        <v>35</v>
      </c>
    </row>
    <row r="41" customFormat="false" ht="15" hidden="false" customHeight="false" outlineLevel="0" collapsed="false">
      <c r="A41" s="152" t="n">
        <v>10997</v>
      </c>
      <c r="B41" s="16" t="s">
        <v>645</v>
      </c>
      <c r="C41" s="148" t="s">
        <v>137</v>
      </c>
      <c r="D41" s="153" t="n">
        <v>48.27475</v>
      </c>
      <c r="E41" s="154" t="n">
        <v>35.9</v>
      </c>
      <c r="F41" s="155" t="n">
        <v>1737.89</v>
      </c>
      <c r="G41" s="146" t="n">
        <f aca="false">F41/$F$355</f>
        <v>0.00625635687712</v>
      </c>
      <c r="H41" s="147" t="n">
        <f aca="false">H40+G41</f>
        <v>0.716702941793443</v>
      </c>
      <c r="I41" s="148" t="s">
        <v>1058</v>
      </c>
      <c r="J41" s="148" t="n">
        <v>36</v>
      </c>
    </row>
    <row r="42" customFormat="false" ht="15" hidden="false" customHeight="false" outlineLevel="0" collapsed="false">
      <c r="A42" s="152" t="n">
        <v>12872</v>
      </c>
      <c r="B42" s="16" t="s">
        <v>1342</v>
      </c>
      <c r="C42" s="148" t="s">
        <v>316</v>
      </c>
      <c r="D42" s="153" t="n">
        <v>98.256548457</v>
      </c>
      <c r="E42" s="154" t="n">
        <v>17.43</v>
      </c>
      <c r="F42" s="155" t="n">
        <v>1712.23</v>
      </c>
      <c r="G42" s="146" t="n">
        <f aca="false">F42/$F$355</f>
        <v>0.00616398157289079</v>
      </c>
      <c r="H42" s="147" t="n">
        <f aca="false">H41+G42</f>
        <v>0.722866923366334</v>
      </c>
      <c r="I42" s="148" t="s">
        <v>1058</v>
      </c>
      <c r="J42" s="148" t="n">
        <v>37</v>
      </c>
    </row>
    <row r="43" customFormat="false" ht="30" hidden="false" customHeight="false" outlineLevel="0" collapsed="false">
      <c r="A43" s="152" t="n">
        <v>43491</v>
      </c>
      <c r="B43" s="16" t="s">
        <v>1343</v>
      </c>
      <c r="C43" s="148" t="s">
        <v>316</v>
      </c>
      <c r="D43" s="153" t="n">
        <v>1424.072259946</v>
      </c>
      <c r="E43" s="154" t="n">
        <v>1.15</v>
      </c>
      <c r="F43" s="155" t="n">
        <v>1637.68</v>
      </c>
      <c r="G43" s="146" t="n">
        <f aca="false">F43/$F$355</f>
        <v>0.00589560359431373</v>
      </c>
      <c r="H43" s="147" t="n">
        <f aca="false">H42+G43</f>
        <v>0.728762526960647</v>
      </c>
      <c r="I43" s="148" t="s">
        <v>1058</v>
      </c>
      <c r="J43" s="148" t="n">
        <v>38</v>
      </c>
    </row>
    <row r="44" customFormat="false" ht="15" hidden="false" customHeight="false" outlineLevel="0" collapsed="false">
      <c r="A44" s="152" t="n">
        <v>2436</v>
      </c>
      <c r="B44" s="16" t="s">
        <v>1344</v>
      </c>
      <c r="C44" s="148" t="s">
        <v>316</v>
      </c>
      <c r="D44" s="153" t="n">
        <v>93.279582603</v>
      </c>
      <c r="E44" s="154" t="n">
        <v>17.43</v>
      </c>
      <c r="F44" s="155" t="n">
        <v>1626.19</v>
      </c>
      <c r="G44" s="146" t="n">
        <f aca="false">F44/$F$355</f>
        <v>0.00585423990586503</v>
      </c>
      <c r="H44" s="147" t="n">
        <f aca="false">H43+G44</f>
        <v>0.734616766866512</v>
      </c>
      <c r="I44" s="148" t="s">
        <v>1058</v>
      </c>
      <c r="J44" s="148" t="n">
        <v>39</v>
      </c>
    </row>
    <row r="45" customFormat="false" ht="45" hidden="false" customHeight="false" outlineLevel="0" collapsed="false">
      <c r="A45" s="152" t="n">
        <v>43681</v>
      </c>
      <c r="B45" s="16" t="s">
        <v>1345</v>
      </c>
      <c r="C45" s="148" t="s">
        <v>49</v>
      </c>
      <c r="D45" s="153" t="n">
        <v>92.394733688</v>
      </c>
      <c r="E45" s="154" t="n">
        <v>17.35</v>
      </c>
      <c r="F45" s="155" t="n">
        <v>1603.21</v>
      </c>
      <c r="G45" s="146" t="n">
        <f aca="false">F45/$F$355</f>
        <v>0.00577151252896763</v>
      </c>
      <c r="H45" s="147" t="n">
        <f aca="false">H44+G45</f>
        <v>0.74038827939548</v>
      </c>
      <c r="I45" s="148" t="s">
        <v>1058</v>
      </c>
      <c r="J45" s="148" t="n">
        <v>40</v>
      </c>
    </row>
    <row r="46" customFormat="false" ht="30" hidden="false" customHeight="false" outlineLevel="0" collapsed="false">
      <c r="A46" s="152" t="n">
        <v>4812</v>
      </c>
      <c r="B46" s="16" t="s">
        <v>742</v>
      </c>
      <c r="C46" s="148" t="s">
        <v>49</v>
      </c>
      <c r="D46" s="153" t="n">
        <v>149.98026</v>
      </c>
      <c r="E46" s="154" t="n">
        <v>10.65</v>
      </c>
      <c r="F46" s="155" t="n">
        <v>1597.32</v>
      </c>
      <c r="G46" s="146" t="n">
        <f aca="false">F46/$F$355</f>
        <v>0.00575030868867496</v>
      </c>
      <c r="H46" s="147" t="n">
        <f aca="false">H45+G46</f>
        <v>0.746138588084155</v>
      </c>
      <c r="I46" s="148" t="s">
        <v>1058</v>
      </c>
      <c r="J46" s="148" t="n">
        <v>41</v>
      </c>
    </row>
    <row r="47" customFormat="false" ht="45" hidden="false" customHeight="false" outlineLevel="0" collapsed="false">
      <c r="A47" s="152" t="n">
        <v>7243</v>
      </c>
      <c r="B47" s="16" t="s">
        <v>357</v>
      </c>
      <c r="C47" s="148" t="s">
        <v>49</v>
      </c>
      <c r="D47" s="153" t="n">
        <v>22.2414</v>
      </c>
      <c r="E47" s="154" t="n">
        <v>71.06</v>
      </c>
      <c r="F47" s="155" t="n">
        <v>1580.42</v>
      </c>
      <c r="G47" s="146" t="n">
        <f aca="false">F47/$F$355</f>
        <v>0.00568946914691839</v>
      </c>
      <c r="H47" s="147" t="n">
        <f aca="false">H46+G47</f>
        <v>0.751828057231073</v>
      </c>
      <c r="I47" s="148" t="s">
        <v>1058</v>
      </c>
      <c r="J47" s="148" t="n">
        <v>42</v>
      </c>
    </row>
    <row r="48" customFormat="false" ht="15" hidden="false" customHeight="false" outlineLevel="0" collapsed="false">
      <c r="A48" s="152" t="n">
        <v>134</v>
      </c>
      <c r="B48" s="16" t="s">
        <v>671</v>
      </c>
      <c r="C48" s="148" t="s">
        <v>137</v>
      </c>
      <c r="D48" s="153" t="n">
        <v>767.2875</v>
      </c>
      <c r="E48" s="154" t="n">
        <v>1.91</v>
      </c>
      <c r="F48" s="155" t="n">
        <v>1465.52</v>
      </c>
      <c r="G48" s="146" t="n">
        <f aca="false">F48/$F$355</f>
        <v>0.0052758322624314</v>
      </c>
      <c r="H48" s="147" t="n">
        <f aca="false">H47+G48</f>
        <v>0.757103889493505</v>
      </c>
      <c r="I48" s="148" t="s">
        <v>1058</v>
      </c>
      <c r="J48" s="148" t="n">
        <v>43</v>
      </c>
    </row>
    <row r="49" customFormat="false" ht="30" hidden="false" customHeight="false" outlineLevel="0" collapsed="false">
      <c r="A49" s="152" t="n">
        <v>11190</v>
      </c>
      <c r="B49" s="16" t="s">
        <v>1346</v>
      </c>
      <c r="C49" s="148" t="s">
        <v>21</v>
      </c>
      <c r="D49" s="153" t="n">
        <v>6.0521508</v>
      </c>
      <c r="E49" s="154" t="n">
        <v>229</v>
      </c>
      <c r="F49" s="155" t="n">
        <v>1385.94</v>
      </c>
      <c r="G49" s="146" t="n">
        <f aca="false">F49/$F$355</f>
        <v>0.00498934642024276</v>
      </c>
      <c r="H49" s="147" t="n">
        <f aca="false">H48+G49</f>
        <v>0.762093235913748</v>
      </c>
      <c r="I49" s="148" t="s">
        <v>1058</v>
      </c>
      <c r="J49" s="148" t="n">
        <v>44</v>
      </c>
    </row>
    <row r="50" customFormat="false" ht="30" hidden="false" customHeight="false" outlineLevel="0" collapsed="false">
      <c r="A50" s="152" t="n">
        <v>4513</v>
      </c>
      <c r="B50" s="16" t="s">
        <v>380</v>
      </c>
      <c r="C50" s="148" t="s">
        <v>72</v>
      </c>
      <c r="D50" s="153" t="n">
        <v>142.318</v>
      </c>
      <c r="E50" s="154" t="n">
        <v>9.34</v>
      </c>
      <c r="F50" s="155" t="n">
        <v>1328.73</v>
      </c>
      <c r="G50" s="146" t="n">
        <f aca="false">F50/$F$355</f>
        <v>0.00478339197149167</v>
      </c>
      <c r="H50" s="147" t="n">
        <f aca="false">H49+G50</f>
        <v>0.766876627885239</v>
      </c>
      <c r="I50" s="148" t="s">
        <v>1058</v>
      </c>
      <c r="J50" s="148" t="n">
        <v>45</v>
      </c>
    </row>
    <row r="51" customFormat="false" ht="15" hidden="false" customHeight="false" outlineLevel="0" collapsed="false">
      <c r="A51" s="152" t="n">
        <v>37666</v>
      </c>
      <c r="B51" s="16" t="s">
        <v>1347</v>
      </c>
      <c r="C51" s="148" t="s">
        <v>316</v>
      </c>
      <c r="D51" s="153" t="n">
        <v>90.525455209</v>
      </c>
      <c r="E51" s="154" t="n">
        <v>14.54</v>
      </c>
      <c r="F51" s="155" t="n">
        <v>1316.47</v>
      </c>
      <c r="G51" s="146" t="n">
        <f aca="false">F51/$F$355</f>
        <v>0.00473925630392152</v>
      </c>
      <c r="H51" s="147" t="n">
        <f aca="false">H50+G51</f>
        <v>0.771615884189161</v>
      </c>
      <c r="I51" s="148" t="s">
        <v>1058</v>
      </c>
      <c r="J51" s="148" t="n">
        <v>46</v>
      </c>
    </row>
    <row r="52" customFormat="false" ht="30" hidden="false" customHeight="false" outlineLevel="0" collapsed="false">
      <c r="A52" s="152" t="s">
        <v>642</v>
      </c>
      <c r="B52" s="16" t="s">
        <v>643</v>
      </c>
      <c r="C52" s="148" t="s">
        <v>91</v>
      </c>
      <c r="D52" s="153" t="n">
        <v>96.5495</v>
      </c>
      <c r="E52" s="154" t="n">
        <v>12.93</v>
      </c>
      <c r="F52" s="155" t="n">
        <v>1255.14</v>
      </c>
      <c r="G52" s="146" t="n">
        <f aca="false">F52/$F$355</f>
        <v>0.00451846996688421</v>
      </c>
      <c r="H52" s="147" t="n">
        <f aca="false">H51+G52</f>
        <v>0.776134354156045</v>
      </c>
      <c r="I52" s="148" t="s">
        <v>1058</v>
      </c>
      <c r="J52" s="148" t="n">
        <v>47</v>
      </c>
    </row>
    <row r="53" customFormat="false" ht="45" hidden="false" customHeight="false" outlineLevel="0" collapsed="false">
      <c r="A53" s="152" t="n">
        <v>4351</v>
      </c>
      <c r="B53" s="16" t="s">
        <v>803</v>
      </c>
      <c r="C53" s="148" t="s">
        <v>21</v>
      </c>
      <c r="D53" s="153" t="n">
        <v>68.6112</v>
      </c>
      <c r="E53" s="154" t="n">
        <v>18.02</v>
      </c>
      <c r="F53" s="155" t="n">
        <v>1236.37</v>
      </c>
      <c r="G53" s="146" t="n">
        <f aca="false">F53/$F$355</f>
        <v>0.00445089847583268</v>
      </c>
      <c r="H53" s="147" t="n">
        <f aca="false">H52+G53</f>
        <v>0.780585252631878</v>
      </c>
      <c r="I53" s="148" t="s">
        <v>1058</v>
      </c>
      <c r="J53" s="148" t="n">
        <v>48</v>
      </c>
    </row>
    <row r="54" customFormat="false" ht="30" hidden="false" customHeight="false" outlineLevel="0" collapsed="false">
      <c r="A54" s="152" t="n">
        <v>36785</v>
      </c>
      <c r="B54" s="16" t="s">
        <v>1348</v>
      </c>
      <c r="C54" s="148" t="s">
        <v>1349</v>
      </c>
      <c r="D54" s="153" t="n">
        <v>8.9458048</v>
      </c>
      <c r="E54" s="154" t="n">
        <v>136.96</v>
      </c>
      <c r="F54" s="155" t="n">
        <v>1225.02</v>
      </c>
      <c r="G54" s="146" t="n">
        <f aca="false">F54/$F$355</f>
        <v>0.00441003878358788</v>
      </c>
      <c r="H54" s="147" t="n">
        <f aca="false">H53+G54</f>
        <v>0.784995291415466</v>
      </c>
      <c r="I54" s="148" t="s">
        <v>1058</v>
      </c>
      <c r="J54" s="148" t="n">
        <v>49</v>
      </c>
    </row>
    <row r="55" customFormat="false" ht="30" hidden="false" customHeight="false" outlineLevel="0" collapsed="false">
      <c r="A55" s="152" t="n">
        <v>36520</v>
      </c>
      <c r="B55" s="16" t="s">
        <v>765</v>
      </c>
      <c r="C55" s="148" t="s">
        <v>21</v>
      </c>
      <c r="D55" s="153" t="n">
        <v>2</v>
      </c>
      <c r="E55" s="154" t="n">
        <v>597.74</v>
      </c>
      <c r="F55" s="155" t="n">
        <v>1195.48</v>
      </c>
      <c r="G55" s="146" t="n">
        <f aca="false">F55/$F$355</f>
        <v>0.00430369558456486</v>
      </c>
      <c r="H55" s="147" t="n">
        <f aca="false">H54+G55</f>
        <v>0.78929898700003</v>
      </c>
      <c r="I55" s="148" t="s">
        <v>1058</v>
      </c>
      <c r="J55" s="148" t="n">
        <v>50</v>
      </c>
    </row>
    <row r="56" customFormat="false" ht="15" hidden="false" customHeight="false" outlineLevel="0" collapsed="false">
      <c r="A56" s="152" t="n">
        <v>1381</v>
      </c>
      <c r="B56" s="16" t="s">
        <v>695</v>
      </c>
      <c r="C56" s="148" t="s">
        <v>137</v>
      </c>
      <c r="D56" s="153" t="n">
        <v>1649.725392554</v>
      </c>
      <c r="E56" s="154" t="n">
        <v>0.72</v>
      </c>
      <c r="F56" s="155" t="n">
        <v>1187.43</v>
      </c>
      <c r="G56" s="146" t="n">
        <f aca="false">F56/$F$355</f>
        <v>0.00427471580284057</v>
      </c>
      <c r="H56" s="147" t="n">
        <f aca="false">H55+G56</f>
        <v>0.793573702802871</v>
      </c>
      <c r="I56" s="148" t="s">
        <v>1058</v>
      </c>
      <c r="J56" s="148" t="n">
        <v>51</v>
      </c>
    </row>
    <row r="57" customFormat="false" ht="30" hidden="false" customHeight="false" outlineLevel="0" collapsed="false">
      <c r="A57" s="152" t="s">
        <v>640</v>
      </c>
      <c r="B57" s="16" t="s">
        <v>641</v>
      </c>
      <c r="C57" s="148" t="s">
        <v>137</v>
      </c>
      <c r="D57" s="153" t="n">
        <v>19.3099</v>
      </c>
      <c r="E57" s="154" t="n">
        <v>59</v>
      </c>
      <c r="F57" s="155" t="n">
        <v>1139.28</v>
      </c>
      <c r="G57" s="146" t="n">
        <f aca="false">F57/$F$355</f>
        <v>0.00410137710842762</v>
      </c>
      <c r="H57" s="147" t="n">
        <f aca="false">H56+G57</f>
        <v>0.797675079911299</v>
      </c>
      <c r="I57" s="148" t="s">
        <v>1058</v>
      </c>
      <c r="J57" s="148" t="n">
        <v>52</v>
      </c>
    </row>
    <row r="58" customFormat="false" ht="45" hidden="false" customHeight="false" outlineLevel="0" collapsed="false">
      <c r="A58" s="152" t="n">
        <v>3799</v>
      </c>
      <c r="B58" s="16" t="s">
        <v>1350</v>
      </c>
      <c r="C58" s="148" t="s">
        <v>21</v>
      </c>
      <c r="D58" s="153" t="n">
        <v>5.6392</v>
      </c>
      <c r="E58" s="154" t="n">
        <v>202</v>
      </c>
      <c r="F58" s="155" t="n">
        <v>1139.12</v>
      </c>
      <c r="G58" s="146" t="n">
        <f aca="false">F58/$F$355</f>
        <v>0.00410080111276602</v>
      </c>
      <c r="H58" s="147" t="n">
        <f aca="false">H57+G58</f>
        <v>0.801775881024065</v>
      </c>
      <c r="I58" s="148" t="s">
        <v>1058</v>
      </c>
      <c r="J58" s="148" t="n">
        <v>53</v>
      </c>
    </row>
    <row r="59" customFormat="false" ht="15" hidden="false" customHeight="false" outlineLevel="0" collapsed="false">
      <c r="A59" s="152" t="n">
        <v>4257</v>
      </c>
      <c r="B59" s="16" t="s">
        <v>1351</v>
      </c>
      <c r="C59" s="148" t="s">
        <v>316</v>
      </c>
      <c r="D59" s="153" t="n">
        <v>83.418939138</v>
      </c>
      <c r="E59" s="154" t="n">
        <v>13.46</v>
      </c>
      <c r="F59" s="155" t="n">
        <v>1122.81</v>
      </c>
      <c r="G59" s="146" t="n">
        <f aca="false">F59/$F$355</f>
        <v>0.0040420855550116</v>
      </c>
      <c r="H59" s="147" t="n">
        <f aca="false">H58+G59</f>
        <v>0.805817966579076</v>
      </c>
      <c r="I59" s="148" t="s">
        <v>1058</v>
      </c>
      <c r="J59" s="148" t="n">
        <v>54</v>
      </c>
    </row>
    <row r="60" customFormat="false" ht="15" hidden="false" customHeight="false" outlineLevel="0" collapsed="false">
      <c r="A60" s="152" t="s">
        <v>327</v>
      </c>
      <c r="B60" s="16" t="s">
        <v>32</v>
      </c>
      <c r="C60" s="148" t="s">
        <v>26</v>
      </c>
      <c r="D60" s="153" t="n">
        <v>1</v>
      </c>
      <c r="E60" s="154" t="n">
        <v>1100</v>
      </c>
      <c r="F60" s="155" t="n">
        <v>1100</v>
      </c>
      <c r="G60" s="146" t="n">
        <f aca="false">F60/$F$355</f>
        <v>0.00395997017350465</v>
      </c>
      <c r="H60" s="147" t="n">
        <f aca="false">H59+G60</f>
        <v>0.809777936752581</v>
      </c>
      <c r="I60" s="148" t="s">
        <v>1070</v>
      </c>
      <c r="J60" s="148" t="n">
        <v>55</v>
      </c>
    </row>
    <row r="61" customFormat="false" ht="30" hidden="false" customHeight="false" outlineLevel="0" collapsed="false">
      <c r="A61" s="152" t="n">
        <v>4425</v>
      </c>
      <c r="B61" s="16" t="s">
        <v>1352</v>
      </c>
      <c r="C61" s="148" t="s">
        <v>72</v>
      </c>
      <c r="D61" s="153" t="n">
        <v>45.262528</v>
      </c>
      <c r="E61" s="154" t="n">
        <v>23.79</v>
      </c>
      <c r="F61" s="155" t="n">
        <v>1076.59</v>
      </c>
      <c r="G61" s="146" t="n">
        <f aca="false">F61/$F$355</f>
        <v>0.0038756948082667</v>
      </c>
      <c r="H61" s="147" t="n">
        <f aca="false">H60+G61</f>
        <v>0.813653631560848</v>
      </c>
      <c r="I61" s="148" t="s">
        <v>1070</v>
      </c>
      <c r="J61" s="148" t="n">
        <v>56</v>
      </c>
    </row>
    <row r="62" customFormat="false" ht="45" hidden="false" customHeight="false" outlineLevel="0" collapsed="false">
      <c r="A62" s="152" t="n">
        <v>36888</v>
      </c>
      <c r="B62" s="16" t="s">
        <v>1353</v>
      </c>
      <c r="C62" s="148" t="s">
        <v>72</v>
      </c>
      <c r="D62" s="153" t="n">
        <v>17.33699232</v>
      </c>
      <c r="E62" s="154" t="n">
        <v>61.59</v>
      </c>
      <c r="F62" s="155" t="n">
        <v>1067.8</v>
      </c>
      <c r="G62" s="146" t="n">
        <f aca="false">F62/$F$355</f>
        <v>0.00384405104660752</v>
      </c>
      <c r="H62" s="147" t="n">
        <f aca="false">H61+G62</f>
        <v>0.817497682607455</v>
      </c>
      <c r="I62" s="148" t="s">
        <v>1070</v>
      </c>
      <c r="J62" s="148" t="n">
        <v>57</v>
      </c>
    </row>
    <row r="63" customFormat="false" ht="15" hidden="false" customHeight="false" outlineLevel="0" collapsed="false">
      <c r="A63" s="152" t="n">
        <v>33</v>
      </c>
      <c r="B63" s="16" t="s">
        <v>1354</v>
      </c>
      <c r="C63" s="148" t="s">
        <v>137</v>
      </c>
      <c r="D63" s="153" t="n">
        <v>87.912</v>
      </c>
      <c r="E63" s="154" t="n">
        <v>11.42</v>
      </c>
      <c r="F63" s="155" t="n">
        <v>1004.26</v>
      </c>
      <c r="G63" s="146" t="n">
        <f aca="false">F63/$F$355</f>
        <v>0.00361530876949435</v>
      </c>
      <c r="H63" s="147" t="n">
        <f aca="false">H62+G63</f>
        <v>0.821112991376949</v>
      </c>
      <c r="I63" s="148" t="s">
        <v>1070</v>
      </c>
      <c r="J63" s="148" t="n">
        <v>58</v>
      </c>
    </row>
    <row r="64" customFormat="false" ht="30" hidden="false" customHeight="false" outlineLevel="0" collapsed="false">
      <c r="A64" s="152" t="n">
        <v>39025</v>
      </c>
      <c r="B64" s="16" t="s">
        <v>1355</v>
      </c>
      <c r="C64" s="148" t="s">
        <v>21</v>
      </c>
      <c r="D64" s="153" t="n">
        <v>1.38510684</v>
      </c>
      <c r="E64" s="154" t="n">
        <v>708.78</v>
      </c>
      <c r="F64" s="155" t="n">
        <v>981.75</v>
      </c>
      <c r="G64" s="146" t="n">
        <f aca="false">F64/$F$355</f>
        <v>0.0035342733798529</v>
      </c>
      <c r="H64" s="147" t="n">
        <f aca="false">H63+G64</f>
        <v>0.824647264756802</v>
      </c>
      <c r="I64" s="148" t="s">
        <v>1070</v>
      </c>
      <c r="J64" s="148" t="n">
        <v>59</v>
      </c>
    </row>
    <row r="65" customFormat="false" ht="30" hidden="false" customHeight="false" outlineLevel="0" collapsed="false">
      <c r="A65" s="152" t="n">
        <v>41195</v>
      </c>
      <c r="B65" s="16" t="s">
        <v>883</v>
      </c>
      <c r="C65" s="148" t="s">
        <v>21</v>
      </c>
      <c r="D65" s="153" t="n">
        <v>2</v>
      </c>
      <c r="E65" s="154" t="n">
        <v>485.41</v>
      </c>
      <c r="F65" s="155" t="n">
        <v>970.82</v>
      </c>
      <c r="G65" s="146" t="n">
        <f aca="false">F65/$F$355</f>
        <v>0.00349492567621981</v>
      </c>
      <c r="H65" s="147" t="n">
        <f aca="false">H64+G65</f>
        <v>0.828142190433022</v>
      </c>
      <c r="I65" s="148" t="s">
        <v>1070</v>
      </c>
      <c r="J65" s="148" t="n">
        <v>60</v>
      </c>
    </row>
    <row r="66" customFormat="false" ht="30" hidden="false" customHeight="false" outlineLevel="0" collapsed="false">
      <c r="A66" s="152" t="n">
        <v>36204</v>
      </c>
      <c r="B66" s="16" t="s">
        <v>805</v>
      </c>
      <c r="C66" s="148" t="s">
        <v>21</v>
      </c>
      <c r="D66" s="153" t="n">
        <v>6</v>
      </c>
      <c r="E66" s="154" t="n">
        <v>157.82</v>
      </c>
      <c r="F66" s="155" t="n">
        <v>946.92</v>
      </c>
      <c r="G66" s="146" t="n">
        <f aca="false">F66/$F$355</f>
        <v>0.00340888632426821</v>
      </c>
      <c r="H66" s="147" t="n">
        <f aca="false">H65+G66</f>
        <v>0.83155107675729</v>
      </c>
      <c r="I66" s="148" t="s">
        <v>1070</v>
      </c>
      <c r="J66" s="148" t="n">
        <v>61</v>
      </c>
    </row>
    <row r="67" customFormat="false" ht="15" hidden="false" customHeight="false" outlineLevel="0" collapsed="false">
      <c r="A67" s="152" t="n">
        <v>2696</v>
      </c>
      <c r="B67" s="16" t="s">
        <v>1356</v>
      </c>
      <c r="C67" s="148" t="s">
        <v>316</v>
      </c>
      <c r="D67" s="153" t="n">
        <v>53.840946058</v>
      </c>
      <c r="E67" s="154" t="n">
        <v>17.43</v>
      </c>
      <c r="F67" s="155" t="n">
        <v>938.21</v>
      </c>
      <c r="G67" s="146" t="n">
        <f aca="false">F67/$F$355</f>
        <v>0.00337753056043982</v>
      </c>
      <c r="H67" s="147" t="n">
        <f aca="false">H66+G67</f>
        <v>0.83492860731773</v>
      </c>
      <c r="I67" s="148" t="s">
        <v>1070</v>
      </c>
      <c r="J67" s="148" t="n">
        <v>62</v>
      </c>
    </row>
    <row r="68" customFormat="false" ht="30" hidden="false" customHeight="false" outlineLevel="0" collapsed="false">
      <c r="A68" s="152" t="s">
        <v>1357</v>
      </c>
      <c r="B68" s="16" t="s">
        <v>641</v>
      </c>
      <c r="C68" s="148" t="s">
        <v>137</v>
      </c>
      <c r="D68" s="153" t="n">
        <v>15.742395975</v>
      </c>
      <c r="E68" s="154" t="n">
        <v>59</v>
      </c>
      <c r="F68" s="155" t="n">
        <v>928.81</v>
      </c>
      <c r="G68" s="146" t="n">
        <f aca="false">F68/$F$355</f>
        <v>0.00334369081532078</v>
      </c>
      <c r="H68" s="147" t="n">
        <f aca="false">H67+G68</f>
        <v>0.838272298133051</v>
      </c>
      <c r="I68" s="148" t="s">
        <v>1070</v>
      </c>
      <c r="J68" s="148" t="n">
        <v>63</v>
      </c>
    </row>
    <row r="69" customFormat="false" ht="15" hidden="false" customHeight="false" outlineLevel="0" collapsed="false">
      <c r="A69" s="152" t="s">
        <v>330</v>
      </c>
      <c r="B69" s="16" t="s">
        <v>331</v>
      </c>
      <c r="C69" s="148" t="s">
        <v>26</v>
      </c>
      <c r="D69" s="153" t="n">
        <v>1</v>
      </c>
      <c r="E69" s="154" t="n">
        <v>900</v>
      </c>
      <c r="F69" s="155" t="n">
        <v>900</v>
      </c>
      <c r="G69" s="146" t="n">
        <f aca="false">F69/$F$355</f>
        <v>0.00323997559650381</v>
      </c>
      <c r="H69" s="147" t="n">
        <f aca="false">H68+G69</f>
        <v>0.841512273729555</v>
      </c>
      <c r="I69" s="148" t="s">
        <v>1070</v>
      </c>
      <c r="J69" s="148" t="n">
        <v>64</v>
      </c>
    </row>
    <row r="70" customFormat="false" ht="15" hidden="false" customHeight="false" outlineLevel="0" collapsed="false">
      <c r="A70" s="152" t="n">
        <v>247</v>
      </c>
      <c r="B70" s="16" t="s">
        <v>1358</v>
      </c>
      <c r="C70" s="148" t="s">
        <v>316</v>
      </c>
      <c r="D70" s="153" t="n">
        <v>65.502206008</v>
      </c>
      <c r="E70" s="154" t="n">
        <v>12.92</v>
      </c>
      <c r="F70" s="155" t="n">
        <v>846.28</v>
      </c>
      <c r="G70" s="146" t="n">
        <f aca="false">F70/$F$355</f>
        <v>0.00304658505312138</v>
      </c>
      <c r="H70" s="147" t="n">
        <f aca="false">H69+G70</f>
        <v>0.844558858782676</v>
      </c>
      <c r="I70" s="148" t="s">
        <v>1070</v>
      </c>
      <c r="J70" s="148" t="n">
        <v>65</v>
      </c>
    </row>
    <row r="71" customFormat="false" ht="30" hidden="false" customHeight="false" outlineLevel="0" collapsed="false">
      <c r="A71" s="152" t="n">
        <v>4718</v>
      </c>
      <c r="B71" s="16" t="s">
        <v>703</v>
      </c>
      <c r="C71" s="148" t="s">
        <v>91</v>
      </c>
      <c r="D71" s="153" t="n">
        <v>8.6106</v>
      </c>
      <c r="E71" s="154" t="n">
        <v>97.5</v>
      </c>
      <c r="F71" s="155" t="n">
        <v>839.57</v>
      </c>
      <c r="G71" s="146" t="n">
        <f aca="false">F71/$F$355</f>
        <v>0.003022429235063</v>
      </c>
      <c r="H71" s="147" t="n">
        <f aca="false">H70+G71</f>
        <v>0.847581288017739</v>
      </c>
      <c r="I71" s="148" t="s">
        <v>1070</v>
      </c>
      <c r="J71" s="148" t="n">
        <v>66</v>
      </c>
    </row>
    <row r="72" customFormat="false" ht="30" hidden="false" customHeight="false" outlineLevel="0" collapsed="false">
      <c r="A72" s="152" t="n">
        <v>43467</v>
      </c>
      <c r="B72" s="16" t="s">
        <v>1359</v>
      </c>
      <c r="C72" s="148" t="s">
        <v>316</v>
      </c>
      <c r="D72" s="153" t="n">
        <v>1424.072259946</v>
      </c>
      <c r="E72" s="154" t="n">
        <v>0.56</v>
      </c>
      <c r="F72" s="155" t="n">
        <v>797.48</v>
      </c>
      <c r="G72" s="146" t="n">
        <f aca="false">F72/$F$355</f>
        <v>0.00287090637633317</v>
      </c>
      <c r="H72" s="147" t="n">
        <f aca="false">H71+G72</f>
        <v>0.850452194394072</v>
      </c>
      <c r="I72" s="148" t="s">
        <v>1070</v>
      </c>
      <c r="J72" s="148" t="n">
        <v>67</v>
      </c>
    </row>
    <row r="73" customFormat="false" ht="15" hidden="false" customHeight="false" outlineLevel="0" collapsed="false">
      <c r="A73" s="152" t="n">
        <v>6117</v>
      </c>
      <c r="B73" s="16" t="s">
        <v>1360</v>
      </c>
      <c r="C73" s="148" t="s">
        <v>316</v>
      </c>
      <c r="D73" s="153" t="n">
        <v>60.956438051</v>
      </c>
      <c r="E73" s="154" t="n">
        <v>12.92</v>
      </c>
      <c r="F73" s="155" t="n">
        <v>787.86</v>
      </c>
      <c r="G73" s="146" t="n">
        <f aca="false">F73/$F$355</f>
        <v>0.00283627463717943</v>
      </c>
      <c r="H73" s="147" t="n">
        <f aca="false">H72+G73</f>
        <v>0.853288469031252</v>
      </c>
      <c r="I73" s="148" t="s">
        <v>1070</v>
      </c>
      <c r="J73" s="148" t="n">
        <v>68</v>
      </c>
    </row>
    <row r="74" customFormat="false" ht="15" hidden="false" customHeight="false" outlineLevel="0" collapsed="false">
      <c r="A74" s="152" t="n">
        <v>7304</v>
      </c>
      <c r="B74" s="16" t="s">
        <v>937</v>
      </c>
      <c r="C74" s="148" t="s">
        <v>617</v>
      </c>
      <c r="D74" s="153" t="n">
        <v>16.022713</v>
      </c>
      <c r="E74" s="154" t="n">
        <v>48.71</v>
      </c>
      <c r="F74" s="155" t="n">
        <v>780.31</v>
      </c>
      <c r="G74" s="146" t="n">
        <f aca="false">F74/$F$355</f>
        <v>0.00280909484189765</v>
      </c>
      <c r="H74" s="147" t="n">
        <f aca="false">H73+G74</f>
        <v>0.856097563873149</v>
      </c>
      <c r="I74" s="148" t="s">
        <v>1070</v>
      </c>
      <c r="J74" s="148" t="n">
        <v>69</v>
      </c>
    </row>
    <row r="75" customFormat="false" ht="30" hidden="false" customHeight="false" outlineLevel="0" collapsed="false">
      <c r="A75" s="152" t="n">
        <v>6189</v>
      </c>
      <c r="B75" s="16" t="s">
        <v>596</v>
      </c>
      <c r="C75" s="148" t="s">
        <v>72</v>
      </c>
      <c r="D75" s="153" t="n">
        <v>32.9748</v>
      </c>
      <c r="E75" s="154" t="n">
        <v>23.2</v>
      </c>
      <c r="F75" s="155" t="n">
        <v>764.94</v>
      </c>
      <c r="G75" s="146" t="n">
        <f aca="false">F75/$F$355</f>
        <v>0.00275376325865514</v>
      </c>
      <c r="H75" s="147" t="n">
        <f aca="false">H74+G75</f>
        <v>0.858851327131804</v>
      </c>
      <c r="I75" s="148" t="s">
        <v>1070</v>
      </c>
      <c r="J75" s="148" t="n">
        <v>70</v>
      </c>
    </row>
    <row r="76" customFormat="false" ht="30" hidden="false" customHeight="false" outlineLevel="0" collapsed="false">
      <c r="A76" s="152" t="n">
        <v>21012</v>
      </c>
      <c r="B76" s="16" t="s">
        <v>781</v>
      </c>
      <c r="C76" s="148" t="s">
        <v>72</v>
      </c>
      <c r="D76" s="153" t="n">
        <v>10.7016</v>
      </c>
      <c r="E76" s="154" t="n">
        <v>69.14</v>
      </c>
      <c r="F76" s="155" t="n">
        <v>739.91</v>
      </c>
      <c r="G76" s="146" t="n">
        <f aca="false">F76/$F$355</f>
        <v>0.00266365593734348</v>
      </c>
      <c r="H76" s="147" t="n">
        <f aca="false">H75+G76</f>
        <v>0.861514983069148</v>
      </c>
      <c r="I76" s="148" t="s">
        <v>1070</v>
      </c>
      <c r="J76" s="148" t="n">
        <v>71</v>
      </c>
    </row>
    <row r="77" customFormat="false" ht="45" hidden="false" customHeight="false" outlineLevel="0" collapsed="false">
      <c r="A77" s="152" t="n">
        <v>994</v>
      </c>
      <c r="B77" s="16" t="s">
        <v>887</v>
      </c>
      <c r="C77" s="148" t="s">
        <v>72</v>
      </c>
      <c r="D77" s="153" t="n">
        <v>113.05</v>
      </c>
      <c r="E77" s="154" t="n">
        <v>6.52</v>
      </c>
      <c r="F77" s="155" t="n">
        <v>737.2</v>
      </c>
      <c r="G77" s="146" t="n">
        <f aca="false">F77/$F$355</f>
        <v>0.00265390001082512</v>
      </c>
      <c r="H77" s="147" t="n">
        <f aca="false">H76+G77</f>
        <v>0.864168883079973</v>
      </c>
      <c r="I77" s="148" t="s">
        <v>1070</v>
      </c>
      <c r="J77" s="148" t="n">
        <v>72</v>
      </c>
    </row>
    <row r="78" customFormat="false" ht="30" hidden="false" customHeight="false" outlineLevel="0" collapsed="false">
      <c r="A78" s="152" t="n">
        <v>43490</v>
      </c>
      <c r="B78" s="16" t="s">
        <v>1361</v>
      </c>
      <c r="C78" s="148" t="s">
        <v>316</v>
      </c>
      <c r="D78" s="153" t="n">
        <v>489.84762808</v>
      </c>
      <c r="E78" s="154" t="n">
        <v>1.5</v>
      </c>
      <c r="F78" s="155" t="n">
        <v>734.78</v>
      </c>
      <c r="G78" s="146" t="n">
        <f aca="false">F78/$F$355</f>
        <v>0.00264518807644341</v>
      </c>
      <c r="H78" s="147" t="n">
        <f aca="false">H77+G78</f>
        <v>0.866814071156417</v>
      </c>
      <c r="I78" s="148" t="s">
        <v>1070</v>
      </c>
      <c r="J78" s="148" t="n">
        <v>73</v>
      </c>
    </row>
    <row r="79" customFormat="false" ht="30" hidden="false" customHeight="false" outlineLevel="0" collapsed="false">
      <c r="A79" s="152" t="n">
        <v>34566</v>
      </c>
      <c r="B79" s="16" t="s">
        <v>1362</v>
      </c>
      <c r="C79" s="148" t="s">
        <v>21</v>
      </c>
      <c r="D79" s="153" t="n">
        <v>200.107082</v>
      </c>
      <c r="E79" s="154" t="n">
        <v>3.63</v>
      </c>
      <c r="F79" s="155" t="n">
        <v>726.39</v>
      </c>
      <c r="G79" s="146" t="n">
        <f aca="false">F79/$F$355</f>
        <v>0.00261498430393822</v>
      </c>
      <c r="H79" s="147" t="n">
        <f aca="false">H78+G79</f>
        <v>0.869429055460355</v>
      </c>
      <c r="I79" s="148" t="s">
        <v>1070</v>
      </c>
      <c r="J79" s="148" t="n">
        <v>74</v>
      </c>
    </row>
    <row r="80" customFormat="false" ht="30" hidden="false" customHeight="false" outlineLevel="0" collapsed="false">
      <c r="A80" s="152" t="n">
        <v>43466</v>
      </c>
      <c r="B80" s="16" t="s">
        <v>1363</v>
      </c>
      <c r="C80" s="148" t="s">
        <v>316</v>
      </c>
      <c r="D80" s="153" t="n">
        <v>489.84762808</v>
      </c>
      <c r="E80" s="154" t="n">
        <v>1.48</v>
      </c>
      <c r="F80" s="155" t="n">
        <v>724.97</v>
      </c>
      <c r="G80" s="146" t="n">
        <f aca="false">F80/$F$355</f>
        <v>0.00260987234244152</v>
      </c>
      <c r="H80" s="147" t="n">
        <f aca="false">H79+G80</f>
        <v>0.872038927802796</v>
      </c>
      <c r="I80" s="148" t="s">
        <v>1070</v>
      </c>
      <c r="J80" s="148" t="n">
        <v>75</v>
      </c>
    </row>
    <row r="81" customFormat="false" ht="30" hidden="false" customHeight="false" outlineLevel="0" collapsed="false">
      <c r="A81" s="152" t="n">
        <v>7293</v>
      </c>
      <c r="B81" s="16" t="s">
        <v>929</v>
      </c>
      <c r="C81" s="148" t="s">
        <v>617</v>
      </c>
      <c r="D81" s="153" t="n">
        <v>27.737144</v>
      </c>
      <c r="E81" s="154" t="n">
        <v>26.12</v>
      </c>
      <c r="F81" s="155" t="n">
        <v>724.8</v>
      </c>
      <c r="G81" s="146" t="n">
        <f aca="false">F81/$F$355</f>
        <v>0.00260926034705107</v>
      </c>
      <c r="H81" s="147" t="n">
        <f aca="false">H80+G81</f>
        <v>0.874648188149847</v>
      </c>
      <c r="I81" s="148" t="s">
        <v>1070</v>
      </c>
      <c r="J81" s="148" t="n">
        <v>76</v>
      </c>
    </row>
    <row r="82" customFormat="false" ht="15" hidden="false" customHeight="false" outlineLevel="0" collapsed="false">
      <c r="A82" s="152" t="n">
        <v>11186</v>
      </c>
      <c r="B82" s="16" t="s">
        <v>809</v>
      </c>
      <c r="C82" s="148" t="s">
        <v>49</v>
      </c>
      <c r="D82" s="153" t="n">
        <v>1.26</v>
      </c>
      <c r="E82" s="154" t="n">
        <v>573.33</v>
      </c>
      <c r="F82" s="155" t="n">
        <v>722.4</v>
      </c>
      <c r="G82" s="146" t="n">
        <f aca="false">F82/$F$355</f>
        <v>0.00260062041212706</v>
      </c>
      <c r="H82" s="147" t="n">
        <f aca="false">H81+G82</f>
        <v>0.877248808561974</v>
      </c>
      <c r="I82" s="148" t="s">
        <v>1070</v>
      </c>
      <c r="J82" s="148" t="n">
        <v>77</v>
      </c>
    </row>
    <row r="83" customFormat="false" ht="30" hidden="false" customHeight="false" outlineLevel="0" collapsed="false">
      <c r="A83" s="152" t="n">
        <v>36205</v>
      </c>
      <c r="B83" s="16" t="s">
        <v>807</v>
      </c>
      <c r="C83" s="148" t="s">
        <v>21</v>
      </c>
      <c r="D83" s="153" t="n">
        <v>4</v>
      </c>
      <c r="E83" s="154" t="n">
        <v>175.28</v>
      </c>
      <c r="F83" s="155" t="n">
        <v>701.12</v>
      </c>
      <c r="G83" s="146" t="n">
        <f aca="false">F83/$F$355</f>
        <v>0.00252401298913417</v>
      </c>
      <c r="H83" s="147" t="n">
        <f aca="false">H82+G83</f>
        <v>0.879772821551109</v>
      </c>
      <c r="I83" s="148" t="s">
        <v>1070</v>
      </c>
      <c r="J83" s="148" t="n">
        <v>78</v>
      </c>
    </row>
    <row r="84" customFormat="false" ht="15" hidden="false" customHeight="false" outlineLevel="0" collapsed="false">
      <c r="A84" s="152" t="n">
        <v>43626</v>
      </c>
      <c r="B84" s="16" t="s">
        <v>917</v>
      </c>
      <c r="C84" s="148" t="s">
        <v>137</v>
      </c>
      <c r="D84" s="153" t="n">
        <v>248.1252876</v>
      </c>
      <c r="E84" s="154" t="n">
        <v>2.76</v>
      </c>
      <c r="F84" s="155" t="n">
        <v>684.64</v>
      </c>
      <c r="G84" s="146" t="n">
        <f aca="false">F84/$F$355</f>
        <v>0.0024646854359893</v>
      </c>
      <c r="H84" s="147" t="n">
        <f aca="false">H83+G84</f>
        <v>0.882237506987098</v>
      </c>
      <c r="I84" s="148" t="s">
        <v>1070</v>
      </c>
      <c r="J84" s="148" t="n">
        <v>79</v>
      </c>
    </row>
    <row r="85" customFormat="false" ht="30" hidden="false" customHeight="false" outlineLevel="0" collapsed="false">
      <c r="A85" s="152" t="n">
        <v>43489</v>
      </c>
      <c r="B85" s="16" t="s">
        <v>1364</v>
      </c>
      <c r="C85" s="148" t="s">
        <v>316</v>
      </c>
      <c r="D85" s="153" t="n">
        <v>624.819943682</v>
      </c>
      <c r="E85" s="154" t="n">
        <v>1.09</v>
      </c>
      <c r="F85" s="155" t="n">
        <v>681.06</v>
      </c>
      <c r="G85" s="146" t="n">
        <f aca="false">F85/$F$355</f>
        <v>0.00245179753306098</v>
      </c>
      <c r="H85" s="147" t="n">
        <f aca="false">H84+G85</f>
        <v>0.884689304520159</v>
      </c>
      <c r="I85" s="148" t="s">
        <v>1070</v>
      </c>
      <c r="J85" s="148" t="n">
        <v>80</v>
      </c>
    </row>
    <row r="86" customFormat="false" ht="45" hidden="false" customHeight="false" outlineLevel="0" collapsed="false">
      <c r="A86" s="152" t="n">
        <v>4813</v>
      </c>
      <c r="B86" s="16" t="s">
        <v>339</v>
      </c>
      <c r="C86" s="148" t="s">
        <v>49</v>
      </c>
      <c r="D86" s="153" t="n">
        <v>3</v>
      </c>
      <c r="E86" s="154" t="n">
        <v>225</v>
      </c>
      <c r="F86" s="155" t="n">
        <v>675</v>
      </c>
      <c r="G86" s="146" t="n">
        <f aca="false">F86/$F$355</f>
        <v>0.00242998169737786</v>
      </c>
      <c r="H86" s="147" t="n">
        <f aca="false">H85+G86</f>
        <v>0.887119286217537</v>
      </c>
      <c r="I86" s="148" t="s">
        <v>1070</v>
      </c>
      <c r="J86" s="148" t="n">
        <v>81</v>
      </c>
    </row>
    <row r="87" customFormat="false" ht="15" hidden="false" customHeight="false" outlineLevel="0" collapsed="false">
      <c r="A87" s="152" t="n">
        <v>4759</v>
      </c>
      <c r="B87" s="16" t="s">
        <v>1365</v>
      </c>
      <c r="C87" s="148" t="s">
        <v>316</v>
      </c>
      <c r="D87" s="153" t="n">
        <v>38.631000759</v>
      </c>
      <c r="E87" s="154" t="n">
        <v>17.43</v>
      </c>
      <c r="F87" s="155" t="n">
        <v>673.19</v>
      </c>
      <c r="G87" s="146" t="n">
        <f aca="false">F87/$F$355</f>
        <v>0.002423465746456</v>
      </c>
      <c r="H87" s="147" t="n">
        <f aca="false">H86+G87</f>
        <v>0.889542751963993</v>
      </c>
      <c r="I87" s="148" t="s">
        <v>1070</v>
      </c>
      <c r="J87" s="148" t="n">
        <v>82</v>
      </c>
    </row>
    <row r="88" customFormat="false" ht="75" hidden="false" customHeight="false" outlineLevel="0" collapsed="false">
      <c r="A88" s="152" t="n">
        <v>3421</v>
      </c>
      <c r="B88" s="16" t="s">
        <v>1366</v>
      </c>
      <c r="C88" s="148" t="s">
        <v>49</v>
      </c>
      <c r="D88" s="153" t="n">
        <v>1.1568</v>
      </c>
      <c r="E88" s="154" t="n">
        <v>561.7</v>
      </c>
      <c r="F88" s="155" t="n">
        <v>649.77</v>
      </c>
      <c r="G88" s="146" t="n">
        <f aca="false">F88/$F$355</f>
        <v>0.0023391543814892</v>
      </c>
      <c r="H88" s="147" t="n">
        <f aca="false">H87+G88</f>
        <v>0.891881906345482</v>
      </c>
      <c r="I88" s="148" t="s">
        <v>1070</v>
      </c>
      <c r="J88" s="148" t="n">
        <v>83</v>
      </c>
    </row>
    <row r="89" customFormat="false" ht="30" hidden="false" customHeight="false" outlineLevel="0" collapsed="false">
      <c r="A89" s="152" t="n">
        <v>12759</v>
      </c>
      <c r="B89" s="16" t="s">
        <v>799</v>
      </c>
      <c r="C89" s="148" t="s">
        <v>49</v>
      </c>
      <c r="D89" s="153" t="n">
        <v>0.72</v>
      </c>
      <c r="E89" s="154" t="n">
        <v>878.44</v>
      </c>
      <c r="F89" s="155" t="n">
        <v>632.48</v>
      </c>
      <c r="G89" s="146" t="n">
        <f aca="false">F89/$F$355</f>
        <v>0.00227691085030748</v>
      </c>
      <c r="H89" s="147" t="n">
        <f aca="false">H88+G89</f>
        <v>0.894158817195789</v>
      </c>
      <c r="I89" s="148" t="s">
        <v>1070</v>
      </c>
      <c r="J89" s="148" t="n">
        <v>84</v>
      </c>
    </row>
    <row r="90" customFormat="false" ht="15" hidden="false" customHeight="false" outlineLevel="0" collapsed="false">
      <c r="A90" s="152" t="n">
        <v>863</v>
      </c>
      <c r="B90" s="16" t="s">
        <v>881</v>
      </c>
      <c r="C90" s="148" t="s">
        <v>72</v>
      </c>
      <c r="D90" s="153" t="n">
        <v>18</v>
      </c>
      <c r="E90" s="154" t="n">
        <v>34.14</v>
      </c>
      <c r="F90" s="155" t="n">
        <v>614.52</v>
      </c>
      <c r="G90" s="146" t="n">
        <f aca="false">F90/$F$355</f>
        <v>0.0022122553372928</v>
      </c>
      <c r="H90" s="147" t="n">
        <f aca="false">H89+G90</f>
        <v>0.896371072533082</v>
      </c>
      <c r="I90" s="148" t="s">
        <v>1070</v>
      </c>
      <c r="J90" s="148" t="n">
        <v>85</v>
      </c>
    </row>
    <row r="91" customFormat="false" ht="30" hidden="false" customHeight="false" outlineLevel="0" collapsed="false">
      <c r="A91" s="152" t="n">
        <v>43492</v>
      </c>
      <c r="B91" s="16" t="s">
        <v>1367</v>
      </c>
      <c r="C91" s="148" t="s">
        <v>316</v>
      </c>
      <c r="D91" s="153" t="n">
        <v>386.198</v>
      </c>
      <c r="E91" s="154" t="n">
        <v>1.58</v>
      </c>
      <c r="F91" s="155" t="n">
        <v>610.19</v>
      </c>
      <c r="G91" s="146" t="n">
        <f aca="false">F91/$F$355</f>
        <v>0.00219666745470073</v>
      </c>
      <c r="H91" s="147" t="n">
        <f aca="false">H90+G91</f>
        <v>0.898567739987783</v>
      </c>
      <c r="I91" s="148" t="s">
        <v>1070</v>
      </c>
      <c r="J91" s="148" t="n">
        <v>86</v>
      </c>
    </row>
    <row r="92" customFormat="false" ht="30" hidden="false" customHeight="false" outlineLevel="0" collapsed="false">
      <c r="A92" s="152" t="n">
        <v>43499</v>
      </c>
      <c r="B92" s="16" t="s">
        <v>1368</v>
      </c>
      <c r="C92" s="148" t="s">
        <v>319</v>
      </c>
      <c r="D92" s="153" t="n">
        <v>3</v>
      </c>
      <c r="E92" s="154" t="n">
        <v>202.94</v>
      </c>
      <c r="F92" s="155" t="n">
        <v>608.82</v>
      </c>
      <c r="G92" s="146" t="n">
        <f aca="false">F92/$F$355</f>
        <v>0.00219173549184828</v>
      </c>
      <c r="H92" s="147" t="n">
        <f aca="false">H91+G92</f>
        <v>0.900759475479631</v>
      </c>
      <c r="I92" s="148" t="s">
        <v>1070</v>
      </c>
      <c r="J92" s="148" t="n">
        <v>87</v>
      </c>
    </row>
    <row r="93" customFormat="false" ht="30" hidden="false" customHeight="false" outlineLevel="0" collapsed="false">
      <c r="A93" s="152" t="n">
        <v>43488</v>
      </c>
      <c r="B93" s="16" t="s">
        <v>1369</v>
      </c>
      <c r="C93" s="148" t="s">
        <v>316</v>
      </c>
      <c r="D93" s="153" t="n">
        <v>793.130582288</v>
      </c>
      <c r="E93" s="154" t="n">
        <v>0.76</v>
      </c>
      <c r="F93" s="155" t="n">
        <v>602.78</v>
      </c>
      <c r="G93" s="146" t="n">
        <f aca="false">F93/$F$355</f>
        <v>0.00216999165562285</v>
      </c>
      <c r="H93" s="147" t="n">
        <f aca="false">H92+G93</f>
        <v>0.902929467135254</v>
      </c>
      <c r="I93" s="148" t="s">
        <v>1070</v>
      </c>
      <c r="J93" s="148" t="n">
        <v>88</v>
      </c>
    </row>
    <row r="94" customFormat="false" ht="15" hidden="false" customHeight="false" outlineLevel="0" collapsed="false">
      <c r="A94" s="152" t="n">
        <v>1333</v>
      </c>
      <c r="B94" s="16" t="s">
        <v>647</v>
      </c>
      <c r="C94" s="148" t="s">
        <v>137</v>
      </c>
      <c r="D94" s="153" t="n">
        <v>55.4961</v>
      </c>
      <c r="E94" s="154" t="n">
        <v>10.46</v>
      </c>
      <c r="F94" s="155" t="n">
        <v>585.23</v>
      </c>
      <c r="G94" s="146" t="n">
        <f aca="false">F94/$F$355</f>
        <v>0.00210681213149103</v>
      </c>
      <c r="H94" s="147" t="n">
        <f aca="false">H93+G94</f>
        <v>0.905036279266745</v>
      </c>
      <c r="I94" s="148" t="s">
        <v>1070</v>
      </c>
      <c r="J94" s="148" t="n">
        <v>89</v>
      </c>
    </row>
    <row r="95" customFormat="false" ht="30" hidden="false" customHeight="false" outlineLevel="0" collapsed="false">
      <c r="A95" s="152" t="n">
        <v>7334</v>
      </c>
      <c r="B95" s="16" t="s">
        <v>681</v>
      </c>
      <c r="C95" s="148" t="s">
        <v>617</v>
      </c>
      <c r="D95" s="153" t="n">
        <v>32.0712</v>
      </c>
      <c r="E95" s="154" t="n">
        <v>17.96</v>
      </c>
      <c r="F95" s="155" t="n">
        <v>575.75</v>
      </c>
      <c r="G95" s="146" t="n">
        <f aca="false">F95/$F$355</f>
        <v>0.00207268438854119</v>
      </c>
      <c r="H95" s="147" t="n">
        <f aca="false">H94+G95</f>
        <v>0.907108963655286</v>
      </c>
      <c r="I95" s="148" t="s">
        <v>1070</v>
      </c>
      <c r="J95" s="148" t="n">
        <v>90</v>
      </c>
    </row>
    <row r="96" customFormat="false" ht="15" hidden="false" customHeight="false" outlineLevel="0" collapsed="false">
      <c r="A96" s="152" t="n">
        <v>7307</v>
      </c>
      <c r="B96" s="16" t="s">
        <v>925</v>
      </c>
      <c r="C96" s="148" t="s">
        <v>617</v>
      </c>
      <c r="D96" s="153" t="n">
        <v>22.230892224</v>
      </c>
      <c r="E96" s="154" t="n">
        <v>25.46</v>
      </c>
      <c r="F96" s="155" t="n">
        <v>566.11</v>
      </c>
      <c r="G96" s="146" t="n">
        <f aca="false">F96/$F$355</f>
        <v>0.00203798064992975</v>
      </c>
      <c r="H96" s="147" t="n">
        <f aca="false">H95+G96</f>
        <v>0.909146944305216</v>
      </c>
      <c r="I96" s="148" t="s">
        <v>1070</v>
      </c>
      <c r="J96" s="148" t="n">
        <v>91</v>
      </c>
    </row>
    <row r="97" customFormat="false" ht="30" hidden="false" customHeight="false" outlineLevel="0" collapsed="false">
      <c r="A97" s="152" t="s">
        <v>834</v>
      </c>
      <c r="B97" s="16" t="s">
        <v>835</v>
      </c>
      <c r="C97" s="148" t="s">
        <v>21</v>
      </c>
      <c r="D97" s="153" t="n">
        <v>7</v>
      </c>
      <c r="E97" s="154" t="n">
        <v>78.77</v>
      </c>
      <c r="F97" s="155" t="n">
        <v>551.39</v>
      </c>
      <c r="G97" s="146" t="n">
        <f aca="false">F97/$F$355</f>
        <v>0.00198498904906248</v>
      </c>
      <c r="H97" s="147" t="n">
        <f aca="false">H96+G97</f>
        <v>0.911131933354278</v>
      </c>
      <c r="I97" s="148" t="s">
        <v>1070</v>
      </c>
      <c r="J97" s="148" t="n">
        <v>92</v>
      </c>
    </row>
    <row r="98" customFormat="false" ht="30" hidden="false" customHeight="false" outlineLevel="0" collapsed="false">
      <c r="A98" s="152" t="s">
        <v>800</v>
      </c>
      <c r="B98" s="16" t="s">
        <v>801</v>
      </c>
      <c r="C98" s="148" t="s">
        <v>21</v>
      </c>
      <c r="D98" s="153" t="n">
        <v>6</v>
      </c>
      <c r="E98" s="154" t="n">
        <v>91.6</v>
      </c>
      <c r="F98" s="155" t="n">
        <v>549.6</v>
      </c>
      <c r="G98" s="146" t="n">
        <f aca="false">F98/$F$355</f>
        <v>0.00197854509759833</v>
      </c>
      <c r="H98" s="147" t="n">
        <f aca="false">H97+G98</f>
        <v>0.913110478451877</v>
      </c>
      <c r="I98" s="148" t="s">
        <v>1070</v>
      </c>
      <c r="J98" s="148" t="n">
        <v>93</v>
      </c>
    </row>
    <row r="99" customFormat="false" ht="15" hidden="false" customHeight="false" outlineLevel="0" collapsed="false">
      <c r="A99" s="152" t="n">
        <v>1106</v>
      </c>
      <c r="B99" s="16" t="s">
        <v>1370</v>
      </c>
      <c r="C99" s="148" t="s">
        <v>137</v>
      </c>
      <c r="D99" s="153" t="n">
        <v>757.35736538</v>
      </c>
      <c r="E99" s="154" t="n">
        <v>0.7</v>
      </c>
      <c r="F99" s="155" t="n">
        <v>530.15</v>
      </c>
      <c r="G99" s="146" t="n">
        <f aca="false">F99/$F$355</f>
        <v>0.00190852562498499</v>
      </c>
      <c r="H99" s="147" t="n">
        <f aca="false">H98+G99</f>
        <v>0.915019004076862</v>
      </c>
      <c r="I99" s="148" t="s">
        <v>1070</v>
      </c>
      <c r="J99" s="148" t="n">
        <v>94</v>
      </c>
    </row>
    <row r="100" customFormat="false" ht="30" hidden="false" customHeight="false" outlineLevel="0" collapsed="false">
      <c r="A100" s="152" t="n">
        <v>36796</v>
      </c>
      <c r="B100" s="16" t="s">
        <v>1371</v>
      </c>
      <c r="C100" s="148" t="s">
        <v>21</v>
      </c>
      <c r="D100" s="153" t="n">
        <v>4.3056</v>
      </c>
      <c r="E100" s="154" t="n">
        <v>120.35</v>
      </c>
      <c r="F100" s="155" t="n">
        <v>518.18</v>
      </c>
      <c r="G100" s="146" t="n">
        <f aca="false">F100/$F$355</f>
        <v>0.00186543394955149</v>
      </c>
      <c r="H100" s="147" t="n">
        <f aca="false">H99+G100</f>
        <v>0.916884438026413</v>
      </c>
      <c r="I100" s="148" t="s">
        <v>1070</v>
      </c>
      <c r="J100" s="148" t="n">
        <v>95</v>
      </c>
    </row>
    <row r="101" customFormat="false" ht="45" hidden="false" customHeight="false" outlineLevel="0" collapsed="false">
      <c r="A101" s="152" t="n">
        <v>20232</v>
      </c>
      <c r="B101" s="16" t="s">
        <v>697</v>
      </c>
      <c r="C101" s="148" t="s">
        <v>72</v>
      </c>
      <c r="D101" s="153" t="n">
        <v>8.3</v>
      </c>
      <c r="E101" s="154" t="n">
        <v>61.1</v>
      </c>
      <c r="F101" s="155" t="n">
        <v>507.13</v>
      </c>
      <c r="G101" s="146" t="n">
        <f aca="false">F101/$F$355</f>
        <v>0.0018256542491722</v>
      </c>
      <c r="H101" s="147" t="n">
        <f aca="false">H100+G101</f>
        <v>0.918710092275586</v>
      </c>
      <c r="I101" s="148" t="s">
        <v>1070</v>
      </c>
      <c r="J101" s="148" t="n">
        <v>96</v>
      </c>
    </row>
    <row r="102" customFormat="false" ht="45" hidden="false" customHeight="false" outlineLevel="0" collapsed="false">
      <c r="A102" s="152" t="n">
        <v>10527</v>
      </c>
      <c r="B102" s="16" t="s">
        <v>68</v>
      </c>
      <c r="C102" s="148" t="s">
        <v>69</v>
      </c>
      <c r="D102" s="153" t="n">
        <v>54</v>
      </c>
      <c r="E102" s="154" t="n">
        <v>9.25</v>
      </c>
      <c r="F102" s="155" t="n">
        <v>499.5</v>
      </c>
      <c r="G102" s="146" t="n">
        <f aca="false">F102/$F$355</f>
        <v>0.00179818645605961</v>
      </c>
      <c r="H102" s="147" t="n">
        <f aca="false">H101+G102</f>
        <v>0.920508278731645</v>
      </c>
      <c r="I102" s="148" t="s">
        <v>1070</v>
      </c>
      <c r="J102" s="148" t="n">
        <v>97</v>
      </c>
    </row>
    <row r="103" customFormat="false" ht="60" hidden="false" customHeight="false" outlineLevel="0" collapsed="false">
      <c r="A103" s="152" t="n">
        <v>10556</v>
      </c>
      <c r="B103" s="16" t="s">
        <v>1372</v>
      </c>
      <c r="C103" s="148" t="s">
        <v>21</v>
      </c>
      <c r="D103" s="153" t="n">
        <v>2</v>
      </c>
      <c r="E103" s="154" t="n">
        <v>247.06</v>
      </c>
      <c r="F103" s="155" t="n">
        <v>494.12</v>
      </c>
      <c r="G103" s="146" t="n">
        <f aca="false">F103/$F$355</f>
        <v>0.00177881860193829</v>
      </c>
      <c r="H103" s="147" t="n">
        <f aca="false">H102+G103</f>
        <v>0.922287097333583</v>
      </c>
      <c r="I103" s="148" t="s">
        <v>1070</v>
      </c>
      <c r="J103" s="148" t="n">
        <v>98</v>
      </c>
    </row>
    <row r="104" customFormat="false" ht="45" hidden="false" customHeight="false" outlineLevel="0" collapsed="false">
      <c r="A104" s="152" t="n">
        <v>10749</v>
      </c>
      <c r="B104" s="16" t="s">
        <v>378</v>
      </c>
      <c r="C104" s="148" t="s">
        <v>319</v>
      </c>
      <c r="D104" s="153" t="n">
        <v>109.973</v>
      </c>
      <c r="E104" s="154" t="n">
        <v>4.23</v>
      </c>
      <c r="F104" s="155" t="n">
        <v>465.77</v>
      </c>
      <c r="G104" s="146" t="n">
        <f aca="false">F104/$F$355</f>
        <v>0.00167675937064842</v>
      </c>
      <c r="H104" s="147" t="n">
        <f aca="false">H103+G104</f>
        <v>0.923963856704232</v>
      </c>
      <c r="I104" s="148" t="s">
        <v>1070</v>
      </c>
      <c r="J104" s="148" t="n">
        <v>99</v>
      </c>
    </row>
    <row r="105" customFormat="false" ht="45" hidden="false" customHeight="false" outlineLevel="0" collapsed="false">
      <c r="A105" s="152" t="n">
        <v>43465</v>
      </c>
      <c r="B105" s="16" t="s">
        <v>1373</v>
      </c>
      <c r="C105" s="148" t="s">
        <v>316</v>
      </c>
      <c r="D105" s="153" t="n">
        <v>624.819943682</v>
      </c>
      <c r="E105" s="154" t="n">
        <v>0.74</v>
      </c>
      <c r="F105" s="155" t="n">
        <v>462.36</v>
      </c>
      <c r="G105" s="146" t="n">
        <f aca="false">F105/$F$355</f>
        <v>0.00166448346311056</v>
      </c>
      <c r="H105" s="147" t="n">
        <f aca="false">H104+G105</f>
        <v>0.925628340167342</v>
      </c>
      <c r="I105" s="148" t="s">
        <v>1070</v>
      </c>
      <c r="J105" s="148" t="n">
        <v>100</v>
      </c>
    </row>
    <row r="106" customFormat="false" ht="15" hidden="false" customHeight="false" outlineLevel="0" collapsed="false">
      <c r="A106" s="152" t="n">
        <v>40863</v>
      </c>
      <c r="B106" s="16" t="s">
        <v>1374</v>
      </c>
      <c r="C106" s="148" t="s">
        <v>319</v>
      </c>
      <c r="D106" s="153" t="n">
        <v>3</v>
      </c>
      <c r="E106" s="154" t="n">
        <v>152.35</v>
      </c>
      <c r="F106" s="155" t="n">
        <v>457.05</v>
      </c>
      <c r="G106" s="146" t="n">
        <f aca="false">F106/$F$355</f>
        <v>0.00164536760709118</v>
      </c>
      <c r="H106" s="147" t="n">
        <f aca="false">H105+G106</f>
        <v>0.927273707774434</v>
      </c>
      <c r="I106" s="148" t="s">
        <v>1070</v>
      </c>
      <c r="J106" s="148" t="n">
        <v>101</v>
      </c>
    </row>
    <row r="107" customFormat="false" ht="15" hidden="false" customHeight="false" outlineLevel="0" collapsed="false">
      <c r="A107" s="152" t="n">
        <v>34353</v>
      </c>
      <c r="B107" s="16" t="s">
        <v>691</v>
      </c>
      <c r="C107" s="148" t="s">
        <v>137</v>
      </c>
      <c r="D107" s="153" t="n">
        <v>321.752179446</v>
      </c>
      <c r="E107" s="154" t="n">
        <v>1.34</v>
      </c>
      <c r="F107" s="155" t="n">
        <v>431.14</v>
      </c>
      <c r="G107" s="146" t="n">
        <f aca="false">F107/$F$355</f>
        <v>0.00155209230964072</v>
      </c>
      <c r="H107" s="147" t="n">
        <f aca="false">H106+G107</f>
        <v>0.928825800084074</v>
      </c>
      <c r="I107" s="148" t="s">
        <v>1070</v>
      </c>
      <c r="J107" s="148" t="n">
        <v>102</v>
      </c>
    </row>
    <row r="108" customFormat="false" ht="30" hidden="false" customHeight="false" outlineLevel="0" collapsed="false">
      <c r="A108" s="152" t="n">
        <v>43468</v>
      </c>
      <c r="B108" s="16" t="s">
        <v>1375</v>
      </c>
      <c r="C108" s="148" t="s">
        <v>316</v>
      </c>
      <c r="D108" s="153" t="n">
        <v>386.198</v>
      </c>
      <c r="E108" s="154" t="n">
        <v>1.07</v>
      </c>
      <c r="F108" s="155" t="n">
        <v>413.23</v>
      </c>
      <c r="G108" s="146" t="n">
        <f aca="false">F108/$F$355</f>
        <v>0.0014876167952703</v>
      </c>
      <c r="H108" s="147" t="n">
        <f aca="false">H107+G108</f>
        <v>0.930313416879345</v>
      </c>
      <c r="I108" s="148" t="s">
        <v>1070</v>
      </c>
      <c r="J108" s="148" t="n">
        <v>103</v>
      </c>
    </row>
    <row r="109" customFormat="false" ht="30" hidden="false" customHeight="false" outlineLevel="0" collapsed="false">
      <c r="A109" s="152" t="n">
        <v>43483</v>
      </c>
      <c r="B109" s="16" t="s">
        <v>1376</v>
      </c>
      <c r="C109" s="148" t="s">
        <v>316</v>
      </c>
      <c r="D109" s="153" t="n">
        <v>309.155209327</v>
      </c>
      <c r="E109" s="154" t="n">
        <v>1.26</v>
      </c>
      <c r="F109" s="155" t="n">
        <v>389.53</v>
      </c>
      <c r="G109" s="146" t="n">
        <f aca="false">F109/$F$355</f>
        <v>0.0014022974378957</v>
      </c>
      <c r="H109" s="147" t="n">
        <f aca="false">H108+G109</f>
        <v>0.93171571431724</v>
      </c>
      <c r="I109" s="148" t="s">
        <v>1070</v>
      </c>
      <c r="J109" s="148" t="n">
        <v>104</v>
      </c>
    </row>
    <row r="110" customFormat="false" ht="15" hidden="false" customHeight="false" outlineLevel="0" collapsed="false">
      <c r="A110" s="152" t="n">
        <v>39387</v>
      </c>
      <c r="B110" s="16" t="s">
        <v>843</v>
      </c>
      <c r="C110" s="148" t="s">
        <v>21</v>
      </c>
      <c r="D110" s="153" t="n">
        <v>26</v>
      </c>
      <c r="E110" s="154" t="n">
        <v>14.82</v>
      </c>
      <c r="F110" s="155" t="n">
        <v>385.32</v>
      </c>
      <c r="G110" s="146" t="n">
        <f aca="false">F110/$F$355</f>
        <v>0.00138714155204983</v>
      </c>
      <c r="H110" s="147" t="n">
        <f aca="false">H109+G110</f>
        <v>0.93310285586929</v>
      </c>
      <c r="I110" s="148" t="s">
        <v>1070</v>
      </c>
      <c r="J110" s="148" t="n">
        <v>105</v>
      </c>
    </row>
    <row r="111" customFormat="false" ht="75" hidden="false" customHeight="false" outlineLevel="0" collapsed="false">
      <c r="A111" s="152" t="n">
        <v>183</v>
      </c>
      <c r="B111" s="16" t="s">
        <v>1377</v>
      </c>
      <c r="C111" s="148" t="s">
        <v>1378</v>
      </c>
      <c r="D111" s="153" t="n">
        <v>2</v>
      </c>
      <c r="E111" s="154" t="n">
        <v>190</v>
      </c>
      <c r="F111" s="155" t="n">
        <v>380</v>
      </c>
      <c r="G111" s="146" t="n">
        <f aca="false">F111/$F$355</f>
        <v>0.00136798969630161</v>
      </c>
      <c r="H111" s="147" t="n">
        <f aca="false">H110+G111</f>
        <v>0.934470845565592</v>
      </c>
      <c r="I111" s="148" t="s">
        <v>1070</v>
      </c>
      <c r="J111" s="148" t="n">
        <v>106</v>
      </c>
    </row>
    <row r="112" customFormat="false" ht="45" hidden="false" customHeight="false" outlineLevel="0" collapsed="false">
      <c r="A112" s="152" t="n">
        <v>1014</v>
      </c>
      <c r="B112" s="16" t="s">
        <v>1379</v>
      </c>
      <c r="C112" s="148" t="s">
        <v>72</v>
      </c>
      <c r="D112" s="153" t="n">
        <v>166.515986</v>
      </c>
      <c r="E112" s="154" t="n">
        <v>2.24</v>
      </c>
      <c r="F112" s="155" t="n">
        <v>373.61</v>
      </c>
      <c r="G112" s="146" t="n">
        <f aca="false">F112/$F$355</f>
        <v>0.00134498586956643</v>
      </c>
      <c r="H112" s="147" t="n">
        <f aca="false">H111+G112</f>
        <v>0.935815831435158</v>
      </c>
      <c r="I112" s="148" t="s">
        <v>1070</v>
      </c>
      <c r="J112" s="148" t="n">
        <v>107</v>
      </c>
    </row>
    <row r="113" customFormat="false" ht="15" hidden="false" customHeight="false" outlineLevel="0" collapsed="false">
      <c r="A113" s="152" t="n">
        <v>11188</v>
      </c>
      <c r="B113" s="16" t="s">
        <v>815</v>
      </c>
      <c r="C113" s="148" t="s">
        <v>49</v>
      </c>
      <c r="D113" s="153" t="n">
        <v>1.4</v>
      </c>
      <c r="E113" s="154" t="n">
        <v>266.66</v>
      </c>
      <c r="F113" s="155" t="n">
        <v>373.32</v>
      </c>
      <c r="G113" s="146" t="n">
        <f aca="false">F113/$F$355</f>
        <v>0.00134394187742978</v>
      </c>
      <c r="H113" s="147" t="n">
        <f aca="false">H112+G113</f>
        <v>0.937159773312588</v>
      </c>
      <c r="I113" s="148" t="s">
        <v>1070</v>
      </c>
      <c r="J113" s="148" t="n">
        <v>108</v>
      </c>
    </row>
    <row r="114" customFormat="false" ht="30" hidden="false" customHeight="false" outlineLevel="0" collapsed="false">
      <c r="A114" s="152" t="n">
        <v>10425</v>
      </c>
      <c r="B114" s="16" t="s">
        <v>1380</v>
      </c>
      <c r="C114" s="148" t="s">
        <v>21</v>
      </c>
      <c r="D114" s="153" t="n">
        <v>4.3056</v>
      </c>
      <c r="E114" s="154" t="n">
        <v>86.02</v>
      </c>
      <c r="F114" s="155" t="n">
        <v>370.37</v>
      </c>
      <c r="G114" s="146" t="n">
        <f aca="false">F114/$F$355</f>
        <v>0.00133332195741902</v>
      </c>
      <c r="H114" s="147" t="n">
        <f aca="false">H113+G114</f>
        <v>0.938493095270007</v>
      </c>
      <c r="I114" s="148" t="s">
        <v>1070</v>
      </c>
      <c r="J114" s="148" t="n">
        <v>109</v>
      </c>
    </row>
    <row r="115" customFormat="false" ht="30" hidden="false" customHeight="false" outlineLevel="0" collapsed="false">
      <c r="A115" s="152" t="n">
        <v>4517</v>
      </c>
      <c r="B115" s="16" t="s">
        <v>619</v>
      </c>
      <c r="C115" s="148" t="s">
        <v>72</v>
      </c>
      <c r="D115" s="153" t="n">
        <v>79.30670581</v>
      </c>
      <c r="E115" s="154" t="n">
        <v>4.64</v>
      </c>
      <c r="F115" s="155" t="n">
        <v>367.99</v>
      </c>
      <c r="G115" s="146" t="n">
        <f aca="false">F115/$F$355</f>
        <v>0.00132475402195271</v>
      </c>
      <c r="H115" s="147" t="n">
        <f aca="false">H114+G115</f>
        <v>0.939817849291959</v>
      </c>
      <c r="I115" s="148" t="s">
        <v>1070</v>
      </c>
      <c r="J115" s="148" t="n">
        <v>110</v>
      </c>
    </row>
    <row r="116" customFormat="false" ht="30" hidden="false" customHeight="false" outlineLevel="0" collapsed="false">
      <c r="A116" s="152" t="n">
        <v>4302</v>
      </c>
      <c r="B116" s="16" t="s">
        <v>1381</v>
      </c>
      <c r="C116" s="148" t="s">
        <v>21</v>
      </c>
      <c r="D116" s="153" t="n">
        <v>89.95392</v>
      </c>
      <c r="E116" s="154" t="n">
        <v>4.08</v>
      </c>
      <c r="F116" s="155" t="n">
        <v>366.95</v>
      </c>
      <c r="G116" s="146" t="n">
        <f aca="false">F116/$F$355</f>
        <v>0.0013210100501523</v>
      </c>
      <c r="H116" s="147" t="n">
        <f aca="false">H115+G116</f>
        <v>0.941138859342112</v>
      </c>
      <c r="I116" s="148" t="s">
        <v>1070</v>
      </c>
      <c r="J116" s="148" t="n">
        <v>111</v>
      </c>
    </row>
    <row r="117" customFormat="false" ht="30" hidden="false" customHeight="false" outlineLevel="0" collapsed="false">
      <c r="A117" s="152" t="n">
        <v>10422</v>
      </c>
      <c r="B117" s="16" t="s">
        <v>1382</v>
      </c>
      <c r="C117" s="148" t="s">
        <v>21</v>
      </c>
      <c r="D117" s="153" t="n">
        <v>0.984</v>
      </c>
      <c r="E117" s="154" t="n">
        <v>355.15</v>
      </c>
      <c r="F117" s="155" t="n">
        <v>349.47</v>
      </c>
      <c r="G117" s="146" t="n">
        <f aca="false">F117/$F$355</f>
        <v>0.00125808252412243</v>
      </c>
      <c r="H117" s="147" t="n">
        <f aca="false">H116+G117</f>
        <v>0.942396941866234</v>
      </c>
      <c r="I117" s="148" t="s">
        <v>1070</v>
      </c>
      <c r="J117" s="148" t="n">
        <v>112</v>
      </c>
    </row>
    <row r="118" customFormat="false" ht="15" hidden="false" customHeight="false" outlineLevel="0" collapsed="false">
      <c r="A118" s="152" t="n">
        <v>1214</v>
      </c>
      <c r="B118" s="16" t="s">
        <v>1383</v>
      </c>
      <c r="C118" s="148" t="s">
        <v>316</v>
      </c>
      <c r="D118" s="153" t="n">
        <v>20.939714499</v>
      </c>
      <c r="E118" s="154" t="n">
        <v>16.59</v>
      </c>
      <c r="F118" s="155" t="n">
        <v>347.41</v>
      </c>
      <c r="G118" s="146" t="n">
        <f aca="false">F118/$F$355</f>
        <v>0.00125066657997932</v>
      </c>
      <c r="H118" s="147" t="n">
        <f aca="false">H117+G118</f>
        <v>0.943647608446213</v>
      </c>
      <c r="I118" s="148" t="s">
        <v>1070</v>
      </c>
      <c r="J118" s="148" t="n">
        <v>113</v>
      </c>
    </row>
    <row r="119" customFormat="false" ht="30" hidden="false" customHeight="false" outlineLevel="0" collapsed="false">
      <c r="A119" s="152" t="s">
        <v>892</v>
      </c>
      <c r="B119" s="16" t="s">
        <v>893</v>
      </c>
      <c r="C119" s="148" t="s">
        <v>21</v>
      </c>
      <c r="D119" s="153" t="n">
        <v>3.984</v>
      </c>
      <c r="E119" s="154" t="n">
        <v>85</v>
      </c>
      <c r="F119" s="155" t="n">
        <v>338.64</v>
      </c>
      <c r="G119" s="146" t="n">
        <f aca="false">F119/$F$355</f>
        <v>0.00121909481777783</v>
      </c>
      <c r="H119" s="147" t="n">
        <f aca="false">H118+G119</f>
        <v>0.944866703263991</v>
      </c>
      <c r="I119" s="148" t="s">
        <v>1070</v>
      </c>
      <c r="J119" s="148" t="n">
        <v>114</v>
      </c>
    </row>
    <row r="120" customFormat="false" ht="45" hidden="false" customHeight="false" outlineLevel="0" collapsed="false">
      <c r="A120" s="152" t="n">
        <v>1013</v>
      </c>
      <c r="B120" s="16" t="s">
        <v>1384</v>
      </c>
      <c r="C120" s="148" t="s">
        <v>72</v>
      </c>
      <c r="D120" s="153" t="n">
        <v>233.590098</v>
      </c>
      <c r="E120" s="154" t="n">
        <v>1.41</v>
      </c>
      <c r="F120" s="155" t="n">
        <v>329.77</v>
      </c>
      <c r="G120" s="146" t="n">
        <f aca="false">F120/$F$355</f>
        <v>0.00118716305828785</v>
      </c>
      <c r="H120" s="147" t="n">
        <f aca="false">H119+G120</f>
        <v>0.946053866322279</v>
      </c>
      <c r="I120" s="148" t="s">
        <v>1070</v>
      </c>
      <c r="J120" s="148" t="n">
        <v>115</v>
      </c>
    </row>
    <row r="121" customFormat="false" ht="15" hidden="false" customHeight="false" outlineLevel="0" collapsed="false">
      <c r="A121" s="152" t="n">
        <v>34357</v>
      </c>
      <c r="B121" s="16" t="s">
        <v>693</v>
      </c>
      <c r="C121" s="148" t="s">
        <v>137</v>
      </c>
      <c r="D121" s="153" t="n">
        <v>78.000548</v>
      </c>
      <c r="E121" s="154" t="n">
        <v>4.22</v>
      </c>
      <c r="F121" s="155" t="n">
        <v>328.57</v>
      </c>
      <c r="G121" s="146" t="n">
        <f aca="false">F121/$F$355</f>
        <v>0.00118284309082584</v>
      </c>
      <c r="H121" s="147" t="n">
        <f aca="false">H120+G121</f>
        <v>0.947236709413105</v>
      </c>
      <c r="I121" s="148" t="s">
        <v>1070</v>
      </c>
      <c r="J121" s="148" t="n">
        <v>116</v>
      </c>
    </row>
    <row r="122" customFormat="false" ht="30" hidden="false" customHeight="false" outlineLevel="0" collapsed="false">
      <c r="A122" s="152" t="n">
        <v>2432</v>
      </c>
      <c r="B122" s="16" t="s">
        <v>1385</v>
      </c>
      <c r="C122" s="148" t="s">
        <v>21</v>
      </c>
      <c r="D122" s="153" t="n">
        <v>11.4756</v>
      </c>
      <c r="E122" s="154" t="n">
        <v>27.53</v>
      </c>
      <c r="F122" s="155" t="n">
        <v>315.93</v>
      </c>
      <c r="G122" s="146" t="n">
        <f aca="false">F122/$F$355</f>
        <v>0.00113733943355939</v>
      </c>
      <c r="H122" s="147" t="n">
        <f aca="false">H121+G122</f>
        <v>0.948374048846664</v>
      </c>
      <c r="I122" s="148" t="s">
        <v>1070</v>
      </c>
      <c r="J122" s="148" t="n">
        <v>117</v>
      </c>
    </row>
    <row r="123" customFormat="false" ht="30" hidden="false" customHeight="false" outlineLevel="0" collapsed="false">
      <c r="A123" s="152" t="n">
        <v>4059</v>
      </c>
      <c r="B123" s="16" t="s">
        <v>723</v>
      </c>
      <c r="C123" s="148" t="s">
        <v>72</v>
      </c>
      <c r="D123" s="153" t="n">
        <v>12.31125</v>
      </c>
      <c r="E123" s="154" t="n">
        <v>24.48</v>
      </c>
      <c r="F123" s="155" t="n">
        <v>301.35</v>
      </c>
      <c r="G123" s="146" t="n">
        <f aca="false">F123/$F$355</f>
        <v>0.00108485182889603</v>
      </c>
      <c r="H123" s="147" t="n">
        <f aca="false">H122+G123</f>
        <v>0.94945890067556</v>
      </c>
      <c r="I123" s="148" t="s">
        <v>1070</v>
      </c>
      <c r="J123" s="148" t="n">
        <v>118</v>
      </c>
    </row>
    <row r="124" customFormat="false" ht="15" hidden="false" customHeight="false" outlineLevel="0" collapsed="false">
      <c r="A124" s="152" t="n">
        <v>4785</v>
      </c>
      <c r="B124" s="16" t="s">
        <v>1386</v>
      </c>
      <c r="C124" s="148" t="s">
        <v>316</v>
      </c>
      <c r="D124" s="153" t="n">
        <v>17.254767992</v>
      </c>
      <c r="E124" s="154" t="n">
        <v>17.43</v>
      </c>
      <c r="F124" s="155" t="n">
        <v>300.76</v>
      </c>
      <c r="G124" s="146" t="n">
        <f aca="false">F124/$F$355</f>
        <v>0.00108272784489387</v>
      </c>
      <c r="H124" s="147" t="n">
        <f aca="false">H123+G124</f>
        <v>0.950541628520454</v>
      </c>
      <c r="I124" s="148" t="s">
        <v>1070</v>
      </c>
      <c r="J124" s="148" t="n">
        <v>119</v>
      </c>
    </row>
    <row r="125" customFormat="false" ht="45" hidden="false" customHeight="false" outlineLevel="0" collapsed="false">
      <c r="A125" s="152" t="n">
        <v>1062</v>
      </c>
      <c r="B125" s="16" t="s">
        <v>845</v>
      </c>
      <c r="C125" s="148" t="s">
        <v>21</v>
      </c>
      <c r="D125" s="153" t="n">
        <v>1</v>
      </c>
      <c r="E125" s="154" t="n">
        <v>298.27</v>
      </c>
      <c r="F125" s="155" t="n">
        <v>298.27</v>
      </c>
      <c r="G125" s="146" t="n">
        <f aca="false">F125/$F$355</f>
        <v>0.00107376391241021</v>
      </c>
      <c r="H125" s="147" t="n">
        <f aca="false">H124+G125</f>
        <v>0.951615392432865</v>
      </c>
      <c r="I125" s="148" t="s">
        <v>1070</v>
      </c>
      <c r="J125" s="148" t="n">
        <v>120</v>
      </c>
    </row>
    <row r="126" customFormat="false" ht="30" hidden="false" customHeight="false" outlineLevel="0" collapsed="false">
      <c r="A126" s="152" t="n">
        <v>142</v>
      </c>
      <c r="B126" s="16" t="s">
        <v>727</v>
      </c>
      <c r="C126" s="148" t="s">
        <v>728</v>
      </c>
      <c r="D126" s="153" t="n">
        <v>7.639137</v>
      </c>
      <c r="E126" s="154" t="n">
        <v>38.94</v>
      </c>
      <c r="F126" s="155" t="n">
        <v>297.41</v>
      </c>
      <c r="G126" s="146" t="n">
        <f aca="false">F126/$F$355</f>
        <v>0.00107066793572911</v>
      </c>
      <c r="H126" s="147" t="n">
        <f aca="false">H125+G126</f>
        <v>0.952686060368594</v>
      </c>
      <c r="I126" s="148" t="s">
        <v>1070</v>
      </c>
      <c r="J126" s="148" t="n">
        <v>121</v>
      </c>
    </row>
    <row r="127" customFormat="false" ht="30" hidden="false" customHeight="false" outlineLevel="0" collapsed="false">
      <c r="A127" s="152" t="n">
        <v>4777</v>
      </c>
      <c r="B127" s="16" t="s">
        <v>673</v>
      </c>
      <c r="C127" s="148" t="s">
        <v>137</v>
      </c>
      <c r="D127" s="153" t="n">
        <v>25.81516</v>
      </c>
      <c r="E127" s="154" t="n">
        <v>10.83</v>
      </c>
      <c r="F127" s="155" t="n">
        <v>276.59</v>
      </c>
      <c r="G127" s="146" t="n">
        <f aca="false">F127/$F$355</f>
        <v>0.00099571650026332</v>
      </c>
      <c r="H127" s="147" t="n">
        <f aca="false">H126+G127</f>
        <v>0.953681776868857</v>
      </c>
      <c r="I127" s="148" t="s">
        <v>1070</v>
      </c>
      <c r="J127" s="148" t="n">
        <v>122</v>
      </c>
    </row>
    <row r="128" customFormat="false" ht="45" hidden="false" customHeight="false" outlineLevel="0" collapsed="false">
      <c r="A128" s="152" t="n">
        <v>1020</v>
      </c>
      <c r="B128" s="16" t="s">
        <v>1387</v>
      </c>
      <c r="C128" s="148" t="s">
        <v>72</v>
      </c>
      <c r="D128" s="153" t="n">
        <v>26.418</v>
      </c>
      <c r="E128" s="154" t="n">
        <v>10.45</v>
      </c>
      <c r="F128" s="155" t="n">
        <v>276.17</v>
      </c>
      <c r="G128" s="146" t="n">
        <f aca="false">F128/$F$355</f>
        <v>0.000994204511651618</v>
      </c>
      <c r="H128" s="147" t="n">
        <f aca="false">H127+G128</f>
        <v>0.954675981380509</v>
      </c>
      <c r="I128" s="148" t="s">
        <v>1070</v>
      </c>
      <c r="J128" s="148" t="n">
        <v>123</v>
      </c>
    </row>
    <row r="129" customFormat="false" ht="30" hidden="false" customHeight="false" outlineLevel="0" collapsed="false">
      <c r="A129" s="152" t="n">
        <v>21013</v>
      </c>
      <c r="B129" s="16" t="s">
        <v>783</v>
      </c>
      <c r="C129" s="148" t="s">
        <v>72</v>
      </c>
      <c r="D129" s="153" t="n">
        <v>3.0056</v>
      </c>
      <c r="E129" s="154" t="n">
        <v>90.23</v>
      </c>
      <c r="F129" s="155" t="n">
        <v>271.18</v>
      </c>
      <c r="G129" s="146" t="n">
        <f aca="false">F129/$F$355</f>
        <v>0.000976240646955447</v>
      </c>
      <c r="H129" s="147" t="n">
        <f aca="false">H128+G129</f>
        <v>0.955652222027464</v>
      </c>
      <c r="I129" s="148" t="s">
        <v>1070</v>
      </c>
      <c r="J129" s="148" t="n">
        <v>124</v>
      </c>
    </row>
    <row r="130" customFormat="false" ht="30" hidden="false" customHeight="false" outlineLevel="0" collapsed="false">
      <c r="A130" s="152" t="n">
        <v>37411</v>
      </c>
      <c r="B130" s="16" t="s">
        <v>732</v>
      </c>
      <c r="C130" s="148" t="s">
        <v>49</v>
      </c>
      <c r="D130" s="153" t="n">
        <v>15.2333228</v>
      </c>
      <c r="E130" s="154" t="n">
        <v>17.02</v>
      </c>
      <c r="F130" s="155" t="n">
        <v>259.27</v>
      </c>
      <c r="G130" s="146" t="n">
        <f aca="false">F130/$F$355</f>
        <v>0.000933364969895047</v>
      </c>
      <c r="H130" s="147" t="n">
        <f aca="false">H129+G130</f>
        <v>0.956585586997359</v>
      </c>
      <c r="I130" s="148" t="s">
        <v>1070</v>
      </c>
      <c r="J130" s="148" t="n">
        <v>125</v>
      </c>
    </row>
    <row r="131" customFormat="false" ht="60" hidden="false" customHeight="false" outlineLevel="0" collapsed="false">
      <c r="A131" s="152" t="n">
        <v>10555</v>
      </c>
      <c r="B131" s="16" t="s">
        <v>1388</v>
      </c>
      <c r="C131" s="148" t="s">
        <v>21</v>
      </c>
      <c r="D131" s="153" t="n">
        <v>1.3632</v>
      </c>
      <c r="E131" s="154" t="n">
        <v>185.82</v>
      </c>
      <c r="F131" s="155" t="n">
        <v>253.31</v>
      </c>
      <c r="G131" s="146" t="n">
        <f aca="false">F131/$F$355</f>
        <v>0.000911909131500422</v>
      </c>
      <c r="H131" s="147" t="n">
        <f aca="false">H130+G131</f>
        <v>0.957497496128859</v>
      </c>
      <c r="I131" s="148" t="s">
        <v>1070</v>
      </c>
      <c r="J131" s="148" t="n">
        <v>126</v>
      </c>
    </row>
    <row r="132" customFormat="false" ht="15" hidden="false" customHeight="false" outlineLevel="0" collapsed="false">
      <c r="A132" s="152" t="n">
        <v>5318</v>
      </c>
      <c r="B132" s="16" t="s">
        <v>923</v>
      </c>
      <c r="C132" s="148" t="s">
        <v>617</v>
      </c>
      <c r="D132" s="153" t="n">
        <v>15.0363246</v>
      </c>
      <c r="E132" s="154" t="n">
        <v>15.59</v>
      </c>
      <c r="F132" s="155" t="n">
        <v>234.51</v>
      </c>
      <c r="G132" s="146" t="n">
        <f aca="false">F132/$F$355</f>
        <v>0.000844229641262342</v>
      </c>
      <c r="H132" s="147" t="n">
        <f aca="false">H131+G132</f>
        <v>0.958341725770122</v>
      </c>
      <c r="I132" s="148" t="s">
        <v>1070</v>
      </c>
      <c r="J132" s="148" t="n">
        <v>127</v>
      </c>
    </row>
    <row r="133" customFormat="false" ht="15" hidden="false" customHeight="false" outlineLevel="0" collapsed="false">
      <c r="A133" s="152" t="s">
        <v>325</v>
      </c>
      <c r="B133" s="16" t="s">
        <v>326</v>
      </c>
      <c r="C133" s="148" t="s">
        <v>26</v>
      </c>
      <c r="D133" s="153" t="n">
        <v>1</v>
      </c>
      <c r="E133" s="154" t="n">
        <v>233.94</v>
      </c>
      <c r="F133" s="155" t="n">
        <v>233.94</v>
      </c>
      <c r="G133" s="146" t="n">
        <f aca="false">F133/$F$355</f>
        <v>0.00084217765671789</v>
      </c>
      <c r="H133" s="147" t="n">
        <f aca="false">H132+G133</f>
        <v>0.95918390342684</v>
      </c>
      <c r="I133" s="148" t="s">
        <v>1070</v>
      </c>
      <c r="J133" s="148" t="n">
        <v>128</v>
      </c>
    </row>
    <row r="134" customFormat="false" ht="15" hidden="false" customHeight="false" outlineLevel="0" collapsed="false">
      <c r="A134" s="152" t="s">
        <v>337</v>
      </c>
      <c r="B134" s="16" t="s">
        <v>45</v>
      </c>
      <c r="C134" s="148" t="s">
        <v>39</v>
      </c>
      <c r="D134" s="153" t="n">
        <v>3</v>
      </c>
      <c r="E134" s="154" t="n">
        <v>76.74</v>
      </c>
      <c r="F134" s="155" t="n">
        <v>230.22</v>
      </c>
      <c r="G134" s="146" t="n">
        <f aca="false">F134/$F$355</f>
        <v>0.000828785757585674</v>
      </c>
      <c r="H134" s="147" t="n">
        <f aca="false">H133+G134</f>
        <v>0.960012689184425</v>
      </c>
      <c r="I134" s="148" t="s">
        <v>1070</v>
      </c>
      <c r="J134" s="148" t="n">
        <v>129</v>
      </c>
    </row>
    <row r="135" customFormat="false" ht="30" hidden="false" customHeight="false" outlineLevel="0" collapsed="false">
      <c r="A135" s="152" t="n">
        <v>41898</v>
      </c>
      <c r="B135" s="16" t="s">
        <v>1389</v>
      </c>
      <c r="C135" s="148" t="s">
        <v>21</v>
      </c>
      <c r="D135" s="153" t="n">
        <v>0.010712757</v>
      </c>
      <c r="E135" s="154" t="n">
        <v>21202.92</v>
      </c>
      <c r="F135" s="155" t="n">
        <v>227.52</v>
      </c>
      <c r="G135" s="146" t="n">
        <f aca="false">F135/$F$355</f>
        <v>0.000819065830796163</v>
      </c>
      <c r="H135" s="147" t="n">
        <f aca="false">H134+G135</f>
        <v>0.960831755015222</v>
      </c>
      <c r="I135" s="148" t="s">
        <v>1070</v>
      </c>
      <c r="J135" s="148" t="n">
        <v>130</v>
      </c>
    </row>
    <row r="136" customFormat="false" ht="60" hidden="false" customHeight="false" outlineLevel="0" collapsed="false">
      <c r="A136" s="152" t="n">
        <v>3099</v>
      </c>
      <c r="B136" s="16" t="s">
        <v>1390</v>
      </c>
      <c r="C136" s="148" t="s">
        <v>434</v>
      </c>
      <c r="D136" s="153" t="n">
        <v>2</v>
      </c>
      <c r="E136" s="154" t="n">
        <v>112.28</v>
      </c>
      <c r="F136" s="155" t="n">
        <v>224.56</v>
      </c>
      <c r="G136" s="146" t="n">
        <f aca="false">F136/$F$355</f>
        <v>0.00080840991105655</v>
      </c>
      <c r="H136" s="147" t="n">
        <f aca="false">H135+G136</f>
        <v>0.961640164926278</v>
      </c>
      <c r="I136" s="148" t="s">
        <v>1070</v>
      </c>
      <c r="J136" s="148" t="n">
        <v>131</v>
      </c>
    </row>
    <row r="137" customFormat="false" ht="30" hidden="false" customHeight="false" outlineLevel="0" collapsed="false">
      <c r="A137" s="152" t="s">
        <v>1391</v>
      </c>
      <c r="B137" s="16" t="s">
        <v>643</v>
      </c>
      <c r="C137" s="148" t="s">
        <v>91</v>
      </c>
      <c r="D137" s="153" t="n">
        <v>15.9306675</v>
      </c>
      <c r="E137" s="154" t="n">
        <v>12.93</v>
      </c>
      <c r="F137" s="155" t="n">
        <v>206.13</v>
      </c>
      <c r="G137" s="146" t="n">
        <f aca="false">F137/$F$355</f>
        <v>0.000742062410785922</v>
      </c>
      <c r="H137" s="147" t="n">
        <f aca="false">H136+G137</f>
        <v>0.962382227337064</v>
      </c>
      <c r="I137" s="148" t="s">
        <v>1070</v>
      </c>
      <c r="J137" s="148" t="n">
        <v>132</v>
      </c>
    </row>
    <row r="138" customFormat="false" ht="15" hidden="false" customHeight="false" outlineLevel="0" collapsed="false">
      <c r="A138" s="152" t="n">
        <v>378</v>
      </c>
      <c r="B138" s="16" t="s">
        <v>1392</v>
      </c>
      <c r="C138" s="148" t="s">
        <v>316</v>
      </c>
      <c r="D138" s="153" t="n">
        <v>11.695910223</v>
      </c>
      <c r="E138" s="154" t="n">
        <v>17.43</v>
      </c>
      <c r="F138" s="155" t="n">
        <v>203.81</v>
      </c>
      <c r="G138" s="146" t="n">
        <f aca="false">F138/$F$355</f>
        <v>0.000733710473692712</v>
      </c>
      <c r="H138" s="147" t="n">
        <f aca="false">H137+G138</f>
        <v>0.963115937810757</v>
      </c>
      <c r="I138" s="148" t="s">
        <v>1070</v>
      </c>
      <c r="J138" s="148" t="n">
        <v>133</v>
      </c>
    </row>
    <row r="139" customFormat="false" ht="15" hidden="false" customHeight="false" outlineLevel="0" collapsed="false">
      <c r="A139" s="152" t="n">
        <v>5061</v>
      </c>
      <c r="B139" s="16" t="s">
        <v>355</v>
      </c>
      <c r="C139" s="148" t="s">
        <v>137</v>
      </c>
      <c r="D139" s="153" t="n">
        <v>8.04129524</v>
      </c>
      <c r="E139" s="154" t="n">
        <v>25</v>
      </c>
      <c r="F139" s="155" t="n">
        <v>200.94</v>
      </c>
      <c r="G139" s="146" t="n">
        <f aca="false">F139/$F$355</f>
        <v>0.00072337855151275</v>
      </c>
      <c r="H139" s="147" t="n">
        <f aca="false">H138+G139</f>
        <v>0.96383931636227</v>
      </c>
      <c r="I139" s="148" t="s">
        <v>1070</v>
      </c>
      <c r="J139" s="148" t="n">
        <v>134</v>
      </c>
    </row>
    <row r="140" customFormat="false" ht="45" hidden="false" customHeight="false" outlineLevel="0" collapsed="false">
      <c r="A140" s="152" t="n">
        <v>4384</v>
      </c>
      <c r="B140" s="16" t="s">
        <v>761</v>
      </c>
      <c r="C140" s="148" t="s">
        <v>21</v>
      </c>
      <c r="D140" s="153" t="n">
        <v>7.968</v>
      </c>
      <c r="E140" s="154" t="n">
        <v>24.31</v>
      </c>
      <c r="F140" s="155" t="n">
        <v>193.7</v>
      </c>
      <c r="G140" s="146" t="n">
        <f aca="false">F140/$F$355</f>
        <v>0.000697314747825319</v>
      </c>
      <c r="H140" s="147" t="n">
        <f aca="false">H139+G140</f>
        <v>0.964536631110095</v>
      </c>
      <c r="I140" s="148" t="s">
        <v>1070</v>
      </c>
      <c r="J140" s="148" t="n">
        <v>135</v>
      </c>
    </row>
    <row r="141" customFormat="false" ht="15" hidden="false" customHeight="false" outlineLevel="0" collapsed="false">
      <c r="A141" s="152" t="n">
        <v>246</v>
      </c>
      <c r="B141" s="16" t="s">
        <v>1393</v>
      </c>
      <c r="C141" s="148" t="s">
        <v>316</v>
      </c>
      <c r="D141" s="153" t="n">
        <v>14.949967844</v>
      </c>
      <c r="E141" s="154" t="n">
        <v>12.92</v>
      </c>
      <c r="F141" s="155" t="n">
        <v>193.17</v>
      </c>
      <c r="G141" s="146" t="n">
        <f aca="false">F141/$F$355</f>
        <v>0.000695406762196267</v>
      </c>
      <c r="H141" s="147" t="n">
        <f aca="false">H140+G141</f>
        <v>0.965232037872291</v>
      </c>
      <c r="I141" s="148" t="s">
        <v>1070</v>
      </c>
      <c r="J141" s="148" t="n">
        <v>136</v>
      </c>
    </row>
    <row r="142" customFormat="false" ht="30" hidden="false" customHeight="false" outlineLevel="0" collapsed="false">
      <c r="A142" s="152" t="n">
        <v>10420</v>
      </c>
      <c r="B142" s="16" t="s">
        <v>1394</v>
      </c>
      <c r="C142" s="148" t="s">
        <v>21</v>
      </c>
      <c r="D142" s="153" t="n">
        <v>1</v>
      </c>
      <c r="E142" s="154" t="n">
        <v>190</v>
      </c>
      <c r="F142" s="155" t="n">
        <v>190</v>
      </c>
      <c r="G142" s="146" t="n">
        <f aca="false">F142/$F$355</f>
        <v>0.000683994848150804</v>
      </c>
      <c r="H142" s="147" t="n">
        <f aca="false">H141+G142</f>
        <v>0.965916032720442</v>
      </c>
      <c r="I142" s="148" t="s">
        <v>1070</v>
      </c>
      <c r="J142" s="148" t="n">
        <v>137</v>
      </c>
    </row>
    <row r="143" customFormat="false" ht="15" hidden="false" customHeight="false" outlineLevel="0" collapsed="false">
      <c r="A143" s="152" t="n">
        <v>6085</v>
      </c>
      <c r="B143" s="16" t="s">
        <v>911</v>
      </c>
      <c r="C143" s="148" t="s">
        <v>617</v>
      </c>
      <c r="D143" s="153" t="n">
        <v>21.8176</v>
      </c>
      <c r="E143" s="154" t="n">
        <v>8.03</v>
      </c>
      <c r="F143" s="155" t="n">
        <v>174.54</v>
      </c>
      <c r="G143" s="146" t="n">
        <f aca="false">F143/$F$355</f>
        <v>0.000628339267348638</v>
      </c>
      <c r="H143" s="147" t="n">
        <f aca="false">H142+G143</f>
        <v>0.96654437198779</v>
      </c>
      <c r="I143" s="148" t="s">
        <v>1070</v>
      </c>
      <c r="J143" s="148" t="n">
        <v>138</v>
      </c>
    </row>
    <row r="144" customFormat="false" ht="15" hidden="false" customHeight="false" outlineLevel="0" collapsed="false">
      <c r="A144" s="152" t="s">
        <v>320</v>
      </c>
      <c r="B144" s="16" t="s">
        <v>321</v>
      </c>
      <c r="C144" s="148" t="s">
        <v>322</v>
      </c>
      <c r="D144" s="153" t="n">
        <v>3</v>
      </c>
      <c r="E144" s="154" t="n">
        <v>57</v>
      </c>
      <c r="F144" s="155" t="n">
        <v>171</v>
      </c>
      <c r="G144" s="146" t="n">
        <f aca="false">F144/$F$355</f>
        <v>0.000615595363335723</v>
      </c>
      <c r="H144" s="147" t="n">
        <f aca="false">H143+G144</f>
        <v>0.967159967351126</v>
      </c>
      <c r="I144" s="148" t="s">
        <v>1070</v>
      </c>
      <c r="J144" s="148" t="n">
        <v>139</v>
      </c>
    </row>
    <row r="145" customFormat="false" ht="15" hidden="false" customHeight="false" outlineLevel="0" collapsed="false">
      <c r="A145" s="152" t="n">
        <v>6110</v>
      </c>
      <c r="B145" s="16" t="s">
        <v>1395</v>
      </c>
      <c r="C145" s="148" t="s">
        <v>316</v>
      </c>
      <c r="D145" s="153" t="n">
        <v>9.59495264</v>
      </c>
      <c r="E145" s="154" t="n">
        <v>17.43</v>
      </c>
      <c r="F145" s="155" t="n">
        <v>167.2</v>
      </c>
      <c r="G145" s="146" t="n">
        <f aca="false">F145/$F$355</f>
        <v>0.000601915466372707</v>
      </c>
      <c r="H145" s="147" t="n">
        <f aca="false">H144+G145</f>
        <v>0.967761882817499</v>
      </c>
      <c r="I145" s="148" t="s">
        <v>1070</v>
      </c>
      <c r="J145" s="148" t="n">
        <v>140</v>
      </c>
    </row>
    <row r="146" customFormat="false" ht="30" hidden="false" customHeight="false" outlineLevel="0" collapsed="false">
      <c r="A146" s="152" t="n">
        <v>10685</v>
      </c>
      <c r="B146" s="16" t="s">
        <v>1396</v>
      </c>
      <c r="C146" s="148" t="s">
        <v>21</v>
      </c>
      <c r="D146" s="153" t="n">
        <v>0.000198971</v>
      </c>
      <c r="E146" s="154" t="n">
        <v>840000</v>
      </c>
      <c r="F146" s="155" t="n">
        <v>167.13</v>
      </c>
      <c r="G146" s="146" t="n">
        <f aca="false">F146/$F$355</f>
        <v>0.000601663468270757</v>
      </c>
      <c r="H146" s="147" t="n">
        <f aca="false">H145+G146</f>
        <v>0.96836354628577</v>
      </c>
      <c r="I146" s="148" t="s">
        <v>1070</v>
      </c>
      <c r="J146" s="148" t="n">
        <v>141</v>
      </c>
    </row>
    <row r="147" customFormat="false" ht="45" hidden="false" customHeight="false" outlineLevel="0" collapsed="false">
      <c r="A147" s="152" t="n">
        <v>981</v>
      </c>
      <c r="B147" s="16" t="s">
        <v>1397</v>
      </c>
      <c r="C147" s="148" t="s">
        <v>72</v>
      </c>
      <c r="D147" s="153" t="n">
        <v>41.32156</v>
      </c>
      <c r="E147" s="154" t="n">
        <v>4.01</v>
      </c>
      <c r="F147" s="155" t="n">
        <v>165.63</v>
      </c>
      <c r="G147" s="146" t="n">
        <f aca="false">F147/$F$355</f>
        <v>0.000596263508943251</v>
      </c>
      <c r="H147" s="147" t="n">
        <f aca="false">H146+G147</f>
        <v>0.968959809794713</v>
      </c>
      <c r="I147" s="148" t="s">
        <v>1070</v>
      </c>
      <c r="J147" s="148" t="n">
        <v>142</v>
      </c>
    </row>
    <row r="148" customFormat="false" ht="30" hidden="false" customHeight="false" outlineLevel="0" collapsed="false">
      <c r="A148" s="152" t="n">
        <v>43484</v>
      </c>
      <c r="B148" s="16" t="s">
        <v>1398</v>
      </c>
      <c r="C148" s="148" t="s">
        <v>316</v>
      </c>
      <c r="D148" s="153" t="n">
        <v>154.12714872</v>
      </c>
      <c r="E148" s="154" t="n">
        <v>1.07</v>
      </c>
      <c r="F148" s="155" t="n">
        <v>164.91</v>
      </c>
      <c r="G148" s="146" t="n">
        <f aca="false">F148/$F$355</f>
        <v>0.000593671528466048</v>
      </c>
      <c r="H148" s="147" t="n">
        <f aca="false">H147+G148</f>
        <v>0.969553481323179</v>
      </c>
      <c r="I148" s="148" t="s">
        <v>1070</v>
      </c>
      <c r="J148" s="148" t="n">
        <v>143</v>
      </c>
    </row>
    <row r="149" customFormat="false" ht="45" hidden="false" customHeight="false" outlineLevel="0" collapsed="false">
      <c r="A149" s="152" t="n">
        <v>20017</v>
      </c>
      <c r="B149" s="16" t="s">
        <v>1399</v>
      </c>
      <c r="C149" s="148" t="s">
        <v>72</v>
      </c>
      <c r="D149" s="153" t="n">
        <v>23.7252</v>
      </c>
      <c r="E149" s="154" t="n">
        <v>6.91</v>
      </c>
      <c r="F149" s="155" t="n">
        <v>164.02</v>
      </c>
      <c r="G149" s="146" t="n">
        <f aca="false">F149/$F$355</f>
        <v>0.000590467552598394</v>
      </c>
      <c r="H149" s="147" t="n">
        <f aca="false">H148+G149</f>
        <v>0.970143948875777</v>
      </c>
      <c r="I149" s="148" t="s">
        <v>1070</v>
      </c>
      <c r="J149" s="148" t="n">
        <v>144</v>
      </c>
    </row>
    <row r="150" customFormat="false" ht="30" hidden="false" customHeight="false" outlineLevel="0" collapsed="false">
      <c r="A150" s="152" t="n">
        <v>4491</v>
      </c>
      <c r="B150" s="16" t="s">
        <v>341</v>
      </c>
      <c r="C150" s="148" t="s">
        <v>72</v>
      </c>
      <c r="D150" s="153" t="n">
        <v>12</v>
      </c>
      <c r="E150" s="154" t="n">
        <v>13.27</v>
      </c>
      <c r="F150" s="155" t="n">
        <v>159.24</v>
      </c>
      <c r="G150" s="146" t="n">
        <f aca="false">F150/$F$355</f>
        <v>0.000573259682208074</v>
      </c>
      <c r="H150" s="147" t="n">
        <f aca="false">H149+G150</f>
        <v>0.970717208557985</v>
      </c>
      <c r="I150" s="148" t="s">
        <v>1070</v>
      </c>
      <c r="J150" s="148" t="n">
        <v>145</v>
      </c>
    </row>
    <row r="151" customFormat="false" ht="15" hidden="false" customHeight="false" outlineLevel="0" collapsed="false">
      <c r="A151" s="152" t="n">
        <v>12869</v>
      </c>
      <c r="B151" s="16" t="s">
        <v>1400</v>
      </c>
      <c r="C151" s="148" t="s">
        <v>316</v>
      </c>
      <c r="D151" s="153" t="n">
        <v>9.224074854</v>
      </c>
      <c r="E151" s="154" t="n">
        <v>17.22</v>
      </c>
      <c r="F151" s="155" t="n">
        <v>158.82</v>
      </c>
      <c r="G151" s="146" t="n">
        <f aca="false">F151/$F$355</f>
        <v>0.000571747693596372</v>
      </c>
      <c r="H151" s="147" t="n">
        <f aca="false">H150+G151</f>
        <v>0.971288956251582</v>
      </c>
      <c r="I151" s="148" t="s">
        <v>1070</v>
      </c>
      <c r="J151" s="148" t="n">
        <v>146</v>
      </c>
    </row>
    <row r="152" customFormat="false" ht="15" hidden="false" customHeight="false" outlineLevel="0" collapsed="false">
      <c r="A152" s="152" t="n">
        <v>12295</v>
      </c>
      <c r="B152" s="16" t="s">
        <v>841</v>
      </c>
      <c r="C152" s="148" t="s">
        <v>21</v>
      </c>
      <c r="D152" s="153" t="n">
        <v>52.924</v>
      </c>
      <c r="E152" s="154" t="n">
        <v>2.99</v>
      </c>
      <c r="F152" s="155" t="n">
        <v>158.24</v>
      </c>
      <c r="G152" s="146" t="n">
        <f aca="false">F152/$F$355</f>
        <v>0.00056965970932307</v>
      </c>
      <c r="H152" s="147" t="n">
        <f aca="false">H151+G152</f>
        <v>0.971858615960905</v>
      </c>
      <c r="I152" s="148" t="s">
        <v>1070</v>
      </c>
      <c r="J152" s="148" t="n">
        <v>147</v>
      </c>
    </row>
    <row r="153" customFormat="false" ht="30" hidden="false" customHeight="false" outlineLevel="0" collapsed="false">
      <c r="A153" s="152" t="n">
        <v>3315</v>
      </c>
      <c r="B153" s="16" t="s">
        <v>740</v>
      </c>
      <c r="C153" s="148" t="s">
        <v>137</v>
      </c>
      <c r="D153" s="153" t="n">
        <v>203.058512</v>
      </c>
      <c r="E153" s="154" t="n">
        <v>0.76</v>
      </c>
      <c r="F153" s="155" t="n">
        <v>154.76</v>
      </c>
      <c r="G153" s="146" t="n">
        <f aca="false">F153/$F$355</f>
        <v>0.000557131803683255</v>
      </c>
      <c r="H153" s="147" t="n">
        <f aca="false">H152+G153</f>
        <v>0.972415747764588</v>
      </c>
      <c r="I153" s="148" t="s">
        <v>1070</v>
      </c>
      <c r="J153" s="148" t="n">
        <v>148</v>
      </c>
    </row>
    <row r="154" customFormat="false" ht="15" hidden="false" customHeight="false" outlineLevel="0" collapsed="false">
      <c r="A154" s="152" t="n">
        <v>2684</v>
      </c>
      <c r="B154" s="16" t="s">
        <v>885</v>
      </c>
      <c r="C154" s="148" t="s">
        <v>72</v>
      </c>
      <c r="D154" s="153" t="n">
        <v>18.306</v>
      </c>
      <c r="E154" s="154" t="n">
        <v>8.21</v>
      </c>
      <c r="F154" s="155" t="n">
        <v>150.3</v>
      </c>
      <c r="G154" s="146" t="n">
        <f aca="false">F154/$F$355</f>
        <v>0.000541075924616136</v>
      </c>
      <c r="H154" s="147" t="n">
        <f aca="false">H153+G154</f>
        <v>0.972956823689204</v>
      </c>
      <c r="I154" s="148" t="s">
        <v>1070</v>
      </c>
      <c r="J154" s="148" t="n">
        <v>149</v>
      </c>
    </row>
    <row r="155" customFormat="false" ht="15" hidden="false" customHeight="false" outlineLevel="0" collapsed="false">
      <c r="A155" s="152" t="n">
        <v>2673</v>
      </c>
      <c r="B155" s="16" t="s">
        <v>1401</v>
      </c>
      <c r="C155" s="148" t="s">
        <v>72</v>
      </c>
      <c r="D155" s="153" t="n">
        <v>47.4121332</v>
      </c>
      <c r="E155" s="154" t="n">
        <v>3.17</v>
      </c>
      <c r="F155" s="155" t="n">
        <v>150.12</v>
      </c>
      <c r="G155" s="146" t="n">
        <f aca="false">F155/$F$355</f>
        <v>0.000540427929496835</v>
      </c>
      <c r="H155" s="147" t="n">
        <f aca="false">H154+G155</f>
        <v>0.973497251618701</v>
      </c>
      <c r="I155" s="148" t="s">
        <v>1070</v>
      </c>
      <c r="J155" s="148" t="n">
        <v>150</v>
      </c>
    </row>
    <row r="156" customFormat="false" ht="45" hidden="false" customHeight="false" outlineLevel="0" collapsed="false">
      <c r="A156" s="152" t="n">
        <v>12266</v>
      </c>
      <c r="B156" s="16" t="s">
        <v>1402</v>
      </c>
      <c r="C156" s="148" t="s">
        <v>21</v>
      </c>
      <c r="D156" s="153" t="n">
        <v>0.9252</v>
      </c>
      <c r="E156" s="154" t="n">
        <v>158.83</v>
      </c>
      <c r="F156" s="155" t="n">
        <v>146.95</v>
      </c>
      <c r="G156" s="146" t="n">
        <f aca="false">F156/$F$355</f>
        <v>0.000529016015451372</v>
      </c>
      <c r="H156" s="147" t="n">
        <f aca="false">H155+G156</f>
        <v>0.974026267634152</v>
      </c>
      <c r="I156" s="148" t="s">
        <v>1070</v>
      </c>
      <c r="J156" s="148" t="n">
        <v>151</v>
      </c>
    </row>
    <row r="157" customFormat="false" ht="30" hidden="false" customHeight="false" outlineLevel="0" collapsed="false">
      <c r="A157" s="152" t="n">
        <v>4230</v>
      </c>
      <c r="B157" s="16" t="s">
        <v>1403</v>
      </c>
      <c r="C157" s="148" t="s">
        <v>316</v>
      </c>
      <c r="D157" s="153" t="n">
        <v>8.302069492</v>
      </c>
      <c r="E157" s="154" t="n">
        <v>17.48</v>
      </c>
      <c r="F157" s="155" t="n">
        <v>145.09</v>
      </c>
      <c r="G157" s="146" t="n">
        <f aca="false">F157/$F$355</f>
        <v>0.000522320065885264</v>
      </c>
      <c r="H157" s="147" t="n">
        <f aca="false">H156+G157</f>
        <v>0.974548587700038</v>
      </c>
      <c r="I157" s="148" t="s">
        <v>1070</v>
      </c>
      <c r="J157" s="148" t="n">
        <v>152</v>
      </c>
    </row>
    <row r="158" customFormat="false" ht="30" hidden="false" customHeight="false" outlineLevel="0" collapsed="false">
      <c r="A158" s="152" t="n">
        <v>34643</v>
      </c>
      <c r="B158" s="16" t="s">
        <v>859</v>
      </c>
      <c r="C158" s="148" t="s">
        <v>21</v>
      </c>
      <c r="D158" s="153" t="n">
        <v>4</v>
      </c>
      <c r="E158" s="154" t="n">
        <v>35.92</v>
      </c>
      <c r="F158" s="155" t="n">
        <v>143.68</v>
      </c>
      <c r="G158" s="146" t="n">
        <f aca="false">F158/$F$355</f>
        <v>0.000517244104117408</v>
      </c>
      <c r="H158" s="147" t="n">
        <f aca="false">H157+G158</f>
        <v>0.975065831804155</v>
      </c>
      <c r="I158" s="148" t="s">
        <v>1070</v>
      </c>
      <c r="J158" s="148" t="n">
        <v>153</v>
      </c>
    </row>
    <row r="159" customFormat="false" ht="30" hidden="false" customHeight="false" outlineLevel="0" collapsed="false">
      <c r="A159" s="152" t="n">
        <v>10886</v>
      </c>
      <c r="B159" s="16" t="s">
        <v>438</v>
      </c>
      <c r="C159" s="148" t="s">
        <v>21</v>
      </c>
      <c r="D159" s="153" t="n">
        <v>0.5532</v>
      </c>
      <c r="E159" s="154" t="n">
        <v>258.12</v>
      </c>
      <c r="F159" s="155" t="n">
        <v>142.8</v>
      </c>
      <c r="G159" s="146" t="n">
        <f aca="false">F159/$F$355</f>
        <v>0.000514076127978604</v>
      </c>
      <c r="H159" s="147" t="n">
        <f aca="false">H158+G159</f>
        <v>0.975579907932134</v>
      </c>
      <c r="I159" s="148" t="s">
        <v>1070</v>
      </c>
      <c r="J159" s="148" t="n">
        <v>154</v>
      </c>
    </row>
    <row r="160" customFormat="false" ht="30" hidden="false" customHeight="false" outlineLevel="0" collapsed="false">
      <c r="A160" s="152" t="n">
        <v>43459</v>
      </c>
      <c r="B160" s="16" t="s">
        <v>1404</v>
      </c>
      <c r="C160" s="148" t="s">
        <v>316</v>
      </c>
      <c r="D160" s="153" t="n">
        <v>309.155209327</v>
      </c>
      <c r="E160" s="154" t="n">
        <v>0.45</v>
      </c>
      <c r="F160" s="155" t="n">
        <v>139.12</v>
      </c>
      <c r="G160" s="146" t="n">
        <f aca="false">F160/$F$355</f>
        <v>0.000500828227761789</v>
      </c>
      <c r="H160" s="147" t="n">
        <f aca="false">H159+G160</f>
        <v>0.976080736159896</v>
      </c>
      <c r="I160" s="148" t="s">
        <v>1070</v>
      </c>
      <c r="J160" s="148" t="n">
        <v>155</v>
      </c>
    </row>
    <row r="161" customFormat="false" ht="30" hidden="false" customHeight="false" outlineLevel="0" collapsed="false">
      <c r="A161" s="152" t="n">
        <v>10891</v>
      </c>
      <c r="B161" s="16" t="s">
        <v>440</v>
      </c>
      <c r="C161" s="148" t="s">
        <v>21</v>
      </c>
      <c r="D161" s="153" t="n">
        <v>0.5532</v>
      </c>
      <c r="E161" s="154" t="n">
        <v>249.61</v>
      </c>
      <c r="F161" s="155" t="n">
        <v>138.12</v>
      </c>
      <c r="G161" s="146" t="n">
        <f aca="false">F161/$F$355</f>
        <v>0.000497228254876784</v>
      </c>
      <c r="H161" s="147" t="n">
        <f aca="false">H160+G161</f>
        <v>0.976577964414772</v>
      </c>
      <c r="I161" s="148" t="s">
        <v>1070</v>
      </c>
      <c r="J161" s="148" t="n">
        <v>156</v>
      </c>
    </row>
    <row r="162" customFormat="false" ht="15" hidden="false" customHeight="false" outlineLevel="0" collapsed="false">
      <c r="A162" s="152" t="n">
        <v>345</v>
      </c>
      <c r="B162" s="16" t="s">
        <v>738</v>
      </c>
      <c r="C162" s="148" t="s">
        <v>137</v>
      </c>
      <c r="D162" s="153" t="n">
        <v>3.2345</v>
      </c>
      <c r="E162" s="154" t="n">
        <v>41.26</v>
      </c>
      <c r="F162" s="155" t="n">
        <v>133.26</v>
      </c>
      <c r="G162" s="146" t="n">
        <f aca="false">F162/$F$355</f>
        <v>0.000479732386655664</v>
      </c>
      <c r="H162" s="147" t="n">
        <f aca="false">H161+G162</f>
        <v>0.977057696801428</v>
      </c>
      <c r="I162" s="148" t="s">
        <v>1070</v>
      </c>
      <c r="J162" s="148" t="n">
        <v>157</v>
      </c>
    </row>
    <row r="163" customFormat="false" ht="30" hidden="false" customHeight="false" outlineLevel="0" collapsed="false">
      <c r="A163" s="152" t="n">
        <v>38056</v>
      </c>
      <c r="B163" s="16" t="s">
        <v>891</v>
      </c>
      <c r="C163" s="148" t="s">
        <v>21</v>
      </c>
      <c r="D163" s="153" t="n">
        <v>3.984</v>
      </c>
      <c r="E163" s="154" t="n">
        <v>31.52</v>
      </c>
      <c r="F163" s="155" t="n">
        <v>125.58</v>
      </c>
      <c r="G163" s="146" t="n">
        <f aca="false">F163/$F$355</f>
        <v>0.000452084594898831</v>
      </c>
      <c r="H163" s="147" t="n">
        <f aca="false">H162+G163</f>
        <v>0.977509781396327</v>
      </c>
      <c r="I163" s="148" t="s">
        <v>1070</v>
      </c>
      <c r="J163" s="148" t="n">
        <v>158</v>
      </c>
    </row>
    <row r="164" customFormat="false" ht="60" hidden="false" customHeight="false" outlineLevel="0" collapsed="false">
      <c r="A164" s="152" t="n">
        <v>3081</v>
      </c>
      <c r="B164" s="16" t="s">
        <v>821</v>
      </c>
      <c r="C164" s="148" t="s">
        <v>434</v>
      </c>
      <c r="D164" s="153" t="n">
        <v>1</v>
      </c>
      <c r="E164" s="154" t="n">
        <v>123.91</v>
      </c>
      <c r="F164" s="155" t="n">
        <v>123.91</v>
      </c>
      <c r="G164" s="146" t="n">
        <f aca="false">F164/$F$355</f>
        <v>0.000446072640180874</v>
      </c>
      <c r="H164" s="147" t="n">
        <f aca="false">H163+G164</f>
        <v>0.977955854036508</v>
      </c>
      <c r="I164" s="148" t="s">
        <v>1070</v>
      </c>
      <c r="J164" s="148" t="n">
        <v>159</v>
      </c>
    </row>
    <row r="165" customFormat="false" ht="15" hidden="false" customHeight="false" outlineLevel="0" collapsed="false">
      <c r="A165" s="152" t="n">
        <v>4741</v>
      </c>
      <c r="B165" s="16" t="s">
        <v>711</v>
      </c>
      <c r="C165" s="148" t="s">
        <v>91</v>
      </c>
      <c r="D165" s="153" t="n">
        <v>1.315527</v>
      </c>
      <c r="E165" s="154" t="n">
        <v>91.61</v>
      </c>
      <c r="F165" s="155" t="n">
        <v>120.97</v>
      </c>
      <c r="G165" s="146" t="n">
        <f aca="false">F165/$F$355</f>
        <v>0.000435488719898962</v>
      </c>
      <c r="H165" s="147" t="n">
        <f aca="false">H164+G165</f>
        <v>0.978391342756407</v>
      </c>
      <c r="I165" s="148" t="s">
        <v>1070</v>
      </c>
      <c r="J165" s="148" t="n">
        <v>160</v>
      </c>
    </row>
    <row r="166" customFormat="false" ht="30" hidden="false" customHeight="false" outlineLevel="0" collapsed="false">
      <c r="A166" s="152" t="n">
        <v>43460</v>
      </c>
      <c r="B166" s="16" t="s">
        <v>1405</v>
      </c>
      <c r="C166" s="148" t="s">
        <v>316</v>
      </c>
      <c r="D166" s="153" t="n">
        <v>154.12714872</v>
      </c>
      <c r="E166" s="154" t="n">
        <v>0.78</v>
      </c>
      <c r="F166" s="155" t="n">
        <v>120.22</v>
      </c>
      <c r="G166" s="146" t="n">
        <f aca="false">F166/$F$355</f>
        <v>0.000432788740235209</v>
      </c>
      <c r="H166" s="147" t="n">
        <f aca="false">H165+G166</f>
        <v>0.978824131496642</v>
      </c>
      <c r="I166" s="148" t="s">
        <v>1070</v>
      </c>
      <c r="J166" s="148" t="n">
        <v>161</v>
      </c>
    </row>
    <row r="167" customFormat="false" ht="15" hidden="false" customHeight="false" outlineLevel="0" collapsed="false">
      <c r="A167" s="152" t="n">
        <v>38101</v>
      </c>
      <c r="B167" s="16" t="s">
        <v>1406</v>
      </c>
      <c r="C167" s="148" t="s">
        <v>21</v>
      </c>
      <c r="D167" s="153" t="n">
        <v>16.3836</v>
      </c>
      <c r="E167" s="154" t="n">
        <v>7.31</v>
      </c>
      <c r="F167" s="155" t="n">
        <v>119.77</v>
      </c>
      <c r="G167" s="146" t="n">
        <f aca="false">F167/$F$355</f>
        <v>0.000431168752436957</v>
      </c>
      <c r="H167" s="147" t="n">
        <f aca="false">H166+G167</f>
        <v>0.979255300249079</v>
      </c>
      <c r="I167" s="148" t="s">
        <v>1070</v>
      </c>
      <c r="J167" s="148" t="n">
        <v>162</v>
      </c>
    </row>
    <row r="168" customFormat="false" ht="30" hidden="false" customHeight="false" outlineLevel="0" collapsed="false">
      <c r="A168" s="152" t="n">
        <v>40547</v>
      </c>
      <c r="B168" s="16" t="s">
        <v>746</v>
      </c>
      <c r="C168" s="148" t="s">
        <v>747</v>
      </c>
      <c r="D168" s="153" t="n">
        <v>3.984904</v>
      </c>
      <c r="E168" s="154" t="n">
        <v>29.54</v>
      </c>
      <c r="F168" s="155" t="n">
        <v>117.74</v>
      </c>
      <c r="G168" s="146" t="n">
        <f aca="false">F168/$F$355</f>
        <v>0.000423860807480398</v>
      </c>
      <c r="H168" s="147" t="n">
        <f aca="false">H167+G168</f>
        <v>0.979679161056559</v>
      </c>
      <c r="I168" s="148" t="s">
        <v>1070</v>
      </c>
      <c r="J168" s="148" t="n">
        <v>163</v>
      </c>
    </row>
    <row r="169" customFormat="false" ht="15" hidden="false" customHeight="false" outlineLevel="0" collapsed="false">
      <c r="A169" s="152" t="n">
        <v>377</v>
      </c>
      <c r="B169" s="16" t="s">
        <v>773</v>
      </c>
      <c r="C169" s="148" t="s">
        <v>21</v>
      </c>
      <c r="D169" s="153" t="n">
        <v>3</v>
      </c>
      <c r="E169" s="154" t="n">
        <v>38</v>
      </c>
      <c r="F169" s="155" t="n">
        <v>114</v>
      </c>
      <c r="G169" s="146" t="n">
        <f aca="false">F169/$F$355</f>
        <v>0.000410396908890482</v>
      </c>
      <c r="H169" s="147" t="n">
        <f aca="false">H168+G169</f>
        <v>0.98008955796545</v>
      </c>
      <c r="I169" s="148" t="s">
        <v>1070</v>
      </c>
      <c r="J169" s="148" t="n">
        <v>164</v>
      </c>
    </row>
    <row r="170" customFormat="false" ht="30" hidden="false" customHeight="false" outlineLevel="0" collapsed="false">
      <c r="A170" s="152" t="n">
        <v>20259</v>
      </c>
      <c r="B170" s="16" t="s">
        <v>817</v>
      </c>
      <c r="C170" s="148" t="s">
        <v>72</v>
      </c>
      <c r="D170" s="153" t="n">
        <v>10.2018</v>
      </c>
      <c r="E170" s="154" t="n">
        <v>11</v>
      </c>
      <c r="F170" s="155" t="n">
        <v>112.22</v>
      </c>
      <c r="G170" s="146" t="n">
        <f aca="false">F170/$F$355</f>
        <v>0.000403988957155175</v>
      </c>
      <c r="H170" s="147" t="n">
        <f aca="false">H169+G170</f>
        <v>0.980493546922605</v>
      </c>
      <c r="I170" s="148" t="s">
        <v>1070</v>
      </c>
      <c r="J170" s="148" t="n">
        <v>165</v>
      </c>
    </row>
    <row r="171" customFormat="false" ht="15" hidden="false" customHeight="false" outlineLevel="0" collapsed="false">
      <c r="A171" s="152" t="n">
        <v>4251</v>
      </c>
      <c r="B171" s="16" t="s">
        <v>1407</v>
      </c>
      <c r="C171" s="148" t="s">
        <v>316</v>
      </c>
      <c r="D171" s="153" t="n">
        <v>6.083892002</v>
      </c>
      <c r="E171" s="154" t="n">
        <v>18.21</v>
      </c>
      <c r="F171" s="155" t="n">
        <v>110.78</v>
      </c>
      <c r="G171" s="146" t="n">
        <f aca="false">F171/$F$355</f>
        <v>0.000398804996200769</v>
      </c>
      <c r="H171" s="147" t="n">
        <f aca="false">H170+G171</f>
        <v>0.980892351918806</v>
      </c>
      <c r="I171" s="148" t="s">
        <v>1070</v>
      </c>
      <c r="J171" s="148" t="n">
        <v>166</v>
      </c>
    </row>
    <row r="172" customFormat="false" ht="30" hidden="false" customHeight="false" outlineLevel="0" collapsed="false">
      <c r="A172" s="152" t="n">
        <v>11697</v>
      </c>
      <c r="B172" s="16" t="s">
        <v>546</v>
      </c>
      <c r="C172" s="148" t="s">
        <v>21</v>
      </c>
      <c r="D172" s="153" t="n">
        <v>0.174</v>
      </c>
      <c r="E172" s="154" t="n">
        <v>631.51</v>
      </c>
      <c r="F172" s="155" t="n">
        <v>109.9</v>
      </c>
      <c r="G172" s="146" t="n">
        <f aca="false">F172/$F$355</f>
        <v>0.000395637020061965</v>
      </c>
      <c r="H172" s="147" t="n">
        <f aca="false">H171+G172</f>
        <v>0.981287988938868</v>
      </c>
      <c r="I172" s="148" t="s">
        <v>1070</v>
      </c>
      <c r="J172" s="148" t="n">
        <v>167</v>
      </c>
    </row>
    <row r="173" customFormat="false" ht="15" hidden="false" customHeight="false" outlineLevel="0" collapsed="false">
      <c r="A173" s="152" t="n">
        <v>37595</v>
      </c>
      <c r="B173" s="16" t="s">
        <v>699</v>
      </c>
      <c r="C173" s="148" t="s">
        <v>137</v>
      </c>
      <c r="D173" s="153" t="n">
        <v>49.344</v>
      </c>
      <c r="E173" s="154" t="n">
        <v>2.21</v>
      </c>
      <c r="F173" s="155" t="n">
        <v>109.2</v>
      </c>
      <c r="G173" s="146" t="n">
        <f aca="false">F173/$F$355</f>
        <v>0.000393117039042462</v>
      </c>
      <c r="H173" s="147" t="n">
        <f aca="false">H172+G173</f>
        <v>0.98168110597791</v>
      </c>
      <c r="I173" s="148" t="s">
        <v>1070</v>
      </c>
      <c r="J173" s="148" t="n">
        <v>168</v>
      </c>
    </row>
    <row r="174" customFormat="false" ht="30" hidden="false" customHeight="false" outlineLevel="0" collapsed="false">
      <c r="A174" s="152" t="n">
        <v>7271</v>
      </c>
      <c r="B174" s="16" t="s">
        <v>1408</v>
      </c>
      <c r="C174" s="148" t="s">
        <v>21</v>
      </c>
      <c r="D174" s="153" t="n">
        <v>167.102606</v>
      </c>
      <c r="E174" s="154" t="n">
        <v>0.65</v>
      </c>
      <c r="F174" s="155" t="n">
        <v>108.61</v>
      </c>
      <c r="G174" s="146" t="n">
        <f aca="false">F174/$F$355</f>
        <v>0.000390993055040309</v>
      </c>
      <c r="H174" s="147" t="n">
        <f aca="false">H173+G174</f>
        <v>0.98207209903295</v>
      </c>
      <c r="I174" s="148" t="s">
        <v>1070</v>
      </c>
      <c r="J174" s="148" t="n">
        <v>169</v>
      </c>
    </row>
    <row r="175" customFormat="false" ht="15" hidden="false" customHeight="false" outlineLevel="0" collapsed="false">
      <c r="A175" s="152" t="n">
        <v>252</v>
      </c>
      <c r="B175" s="16" t="s">
        <v>1409</v>
      </c>
      <c r="C175" s="148" t="s">
        <v>316</v>
      </c>
      <c r="D175" s="153" t="n">
        <v>7.88381776</v>
      </c>
      <c r="E175" s="154" t="n">
        <v>13.44</v>
      </c>
      <c r="F175" s="155" t="n">
        <v>105.99</v>
      </c>
      <c r="G175" s="146" t="n">
        <f aca="false">F175/$F$355</f>
        <v>0.000381561126081598</v>
      </c>
      <c r="H175" s="147" t="n">
        <f aca="false">H174+G175</f>
        <v>0.982453660159032</v>
      </c>
      <c r="I175" s="148" t="s">
        <v>1070</v>
      </c>
      <c r="J175" s="148" t="n">
        <v>170</v>
      </c>
    </row>
    <row r="176" customFormat="false" ht="15" hidden="false" customHeight="false" outlineLevel="0" collapsed="false">
      <c r="A176" s="152" t="s">
        <v>778</v>
      </c>
      <c r="B176" s="16" t="s">
        <v>779</v>
      </c>
      <c r="C176" s="148" t="s">
        <v>21</v>
      </c>
      <c r="D176" s="153" t="n">
        <v>11.3464</v>
      </c>
      <c r="E176" s="154" t="n">
        <v>9.34</v>
      </c>
      <c r="F176" s="155" t="n">
        <v>105.98</v>
      </c>
      <c r="G176" s="146" t="n">
        <f aca="false">F176/$F$355</f>
        <v>0.000381525126352748</v>
      </c>
      <c r="H176" s="147" t="n">
        <f aca="false">H175+G176</f>
        <v>0.982835185285385</v>
      </c>
      <c r="I176" s="148" t="s">
        <v>1070</v>
      </c>
      <c r="J176" s="148" t="n">
        <v>171</v>
      </c>
    </row>
    <row r="177" customFormat="false" ht="45" hidden="false" customHeight="false" outlineLevel="0" collapsed="false">
      <c r="A177" s="152" t="n">
        <v>13393</v>
      </c>
      <c r="B177" s="16" t="s">
        <v>1410</v>
      </c>
      <c r="C177" s="148" t="s">
        <v>21</v>
      </c>
      <c r="D177" s="153" t="n">
        <v>0.2316</v>
      </c>
      <c r="E177" s="154" t="n">
        <v>398.6</v>
      </c>
      <c r="F177" s="155" t="n">
        <v>92.32</v>
      </c>
      <c r="G177" s="146" t="n">
        <f aca="false">F177/$F$355</f>
        <v>0.000332349496743591</v>
      </c>
      <c r="H177" s="147" t="n">
        <f aca="false">H176+G177</f>
        <v>0.983167534782128</v>
      </c>
      <c r="I177" s="148" t="s">
        <v>1070</v>
      </c>
      <c r="J177" s="148" t="n">
        <v>172</v>
      </c>
    </row>
    <row r="178" customFormat="false" ht="45" hidden="false" customHeight="false" outlineLevel="0" collapsed="false">
      <c r="A178" s="152" t="n">
        <v>3378</v>
      </c>
      <c r="B178" s="16" t="s">
        <v>1411</v>
      </c>
      <c r="C178" s="148" t="s">
        <v>21</v>
      </c>
      <c r="D178" s="153" t="n">
        <v>1</v>
      </c>
      <c r="E178" s="154" t="n">
        <v>91.42</v>
      </c>
      <c r="F178" s="155" t="n">
        <v>91.42</v>
      </c>
      <c r="G178" s="146" t="n">
        <f aca="false">F178/$F$355</f>
        <v>0.000329109521147087</v>
      </c>
      <c r="H178" s="147" t="n">
        <f aca="false">H177+G178</f>
        <v>0.983496644303275</v>
      </c>
      <c r="I178" s="148" t="s">
        <v>1070</v>
      </c>
      <c r="J178" s="148" t="n">
        <v>173</v>
      </c>
    </row>
    <row r="179" customFormat="false" ht="45" hidden="false" customHeight="false" outlineLevel="0" collapsed="false">
      <c r="A179" s="152" t="n">
        <v>43777</v>
      </c>
      <c r="B179" s="16" t="s">
        <v>552</v>
      </c>
      <c r="C179" s="148" t="s">
        <v>21</v>
      </c>
      <c r="D179" s="153" t="n">
        <v>0.447618</v>
      </c>
      <c r="E179" s="154" t="n">
        <v>200.37</v>
      </c>
      <c r="F179" s="155" t="n">
        <v>89.7</v>
      </c>
      <c r="G179" s="146" t="n">
        <f aca="false">F179/$F$355</f>
        <v>0.000322917567784879</v>
      </c>
      <c r="H179" s="147" t="n">
        <f aca="false">H178+G179</f>
        <v>0.98381956187106</v>
      </c>
      <c r="I179" s="148" t="s">
        <v>1070</v>
      </c>
      <c r="J179" s="148" t="n">
        <v>174</v>
      </c>
    </row>
    <row r="180" customFormat="false" ht="15" hidden="false" customHeight="false" outlineLevel="0" collapsed="false">
      <c r="A180" s="152" t="s">
        <v>328</v>
      </c>
      <c r="B180" s="16" t="s">
        <v>329</v>
      </c>
      <c r="C180" s="148" t="s">
        <v>26</v>
      </c>
      <c r="D180" s="153" t="n">
        <v>1</v>
      </c>
      <c r="E180" s="154" t="n">
        <v>88.78</v>
      </c>
      <c r="F180" s="155" t="n">
        <v>88.78</v>
      </c>
      <c r="G180" s="146" t="n">
        <f aca="false">F180/$F$355</f>
        <v>0.000319605592730676</v>
      </c>
      <c r="H180" s="147" t="n">
        <f aca="false">H179+G180</f>
        <v>0.984139167463791</v>
      </c>
      <c r="I180" s="148" t="s">
        <v>1070</v>
      </c>
      <c r="J180" s="148" t="n">
        <v>175</v>
      </c>
    </row>
    <row r="181" customFormat="false" ht="15" hidden="false" customHeight="false" outlineLevel="0" collapsed="false">
      <c r="A181" s="152" t="s">
        <v>332</v>
      </c>
      <c r="B181" s="16" t="s">
        <v>333</v>
      </c>
      <c r="C181" s="148" t="s">
        <v>26</v>
      </c>
      <c r="D181" s="153" t="n">
        <v>1</v>
      </c>
      <c r="E181" s="154" t="n">
        <v>88.78</v>
      </c>
      <c r="F181" s="155" t="n">
        <v>88.78</v>
      </c>
      <c r="G181" s="146" t="n">
        <f aca="false">F181/$F$355</f>
        <v>0.000319605592730676</v>
      </c>
      <c r="H181" s="147" t="n">
        <f aca="false">H180+G181</f>
        <v>0.984458773056522</v>
      </c>
      <c r="I181" s="148" t="s">
        <v>1070</v>
      </c>
      <c r="J181" s="148" t="n">
        <v>176</v>
      </c>
    </row>
    <row r="182" customFormat="false" ht="30" hidden="false" customHeight="false" outlineLevel="0" collapsed="false">
      <c r="A182" s="152" t="n">
        <v>2689</v>
      </c>
      <c r="B182" s="16" t="s">
        <v>1412</v>
      </c>
      <c r="C182" s="148" t="s">
        <v>72</v>
      </c>
      <c r="D182" s="153" t="n">
        <v>45.3165556</v>
      </c>
      <c r="E182" s="154" t="n">
        <v>1.91</v>
      </c>
      <c r="F182" s="155" t="n">
        <v>86.48</v>
      </c>
      <c r="G182" s="146" t="n">
        <f aca="false">F182/$F$355</f>
        <v>0.000311325655095166</v>
      </c>
      <c r="H182" s="147" t="n">
        <f aca="false">H181+G182</f>
        <v>0.984770098711617</v>
      </c>
      <c r="I182" s="148" t="s">
        <v>1070</v>
      </c>
      <c r="J182" s="148" t="n">
        <v>177</v>
      </c>
    </row>
    <row r="183" customFormat="false" ht="60" hidden="false" customHeight="false" outlineLevel="0" collapsed="false">
      <c r="A183" s="152" t="n">
        <v>3080</v>
      </c>
      <c r="B183" s="16" t="s">
        <v>433</v>
      </c>
      <c r="C183" s="148" t="s">
        <v>434</v>
      </c>
      <c r="D183" s="153" t="n">
        <v>1.3632</v>
      </c>
      <c r="E183" s="154" t="n">
        <v>62.63</v>
      </c>
      <c r="F183" s="155" t="n">
        <v>85.4</v>
      </c>
      <c r="G183" s="146" t="n">
        <f aca="false">F183/$F$355</f>
        <v>0.000307437684379361</v>
      </c>
      <c r="H183" s="147" t="n">
        <f aca="false">H182+G183</f>
        <v>0.985077536395996</v>
      </c>
      <c r="I183" s="148" t="s">
        <v>1070</v>
      </c>
      <c r="J183" s="148" t="n">
        <v>178</v>
      </c>
    </row>
    <row r="184" customFormat="false" ht="15" hidden="false" customHeight="false" outlineLevel="0" collapsed="false">
      <c r="A184" s="152" t="n">
        <v>5330</v>
      </c>
      <c r="B184" s="16" t="s">
        <v>935</v>
      </c>
      <c r="C184" s="148" t="s">
        <v>617</v>
      </c>
      <c r="D184" s="153" t="n">
        <v>2.404002</v>
      </c>
      <c r="E184" s="154" t="n">
        <v>35.53</v>
      </c>
      <c r="F184" s="155" t="n">
        <v>85.29</v>
      </c>
      <c r="G184" s="146" t="n">
        <f aca="false">F184/$F$355</f>
        <v>0.000307041687362011</v>
      </c>
      <c r="H184" s="147" t="n">
        <f aca="false">H183+G184</f>
        <v>0.985384578083358</v>
      </c>
      <c r="I184" s="148" t="s">
        <v>1070</v>
      </c>
      <c r="J184" s="148" t="n">
        <v>179</v>
      </c>
    </row>
    <row r="185" customFormat="false" ht="30" hidden="false" customHeight="false" outlineLevel="0" collapsed="false">
      <c r="A185" s="152" t="n">
        <v>2386</v>
      </c>
      <c r="B185" s="16" t="s">
        <v>1413</v>
      </c>
      <c r="C185" s="148" t="s">
        <v>21</v>
      </c>
      <c r="D185" s="153" t="n">
        <v>4.4136</v>
      </c>
      <c r="E185" s="154" t="n">
        <v>19.29</v>
      </c>
      <c r="F185" s="155" t="n">
        <v>85.14</v>
      </c>
      <c r="G185" s="146" t="n">
        <f aca="false">F185/$F$355</f>
        <v>0.00030650169142926</v>
      </c>
      <c r="H185" s="147" t="n">
        <f aca="false">H184+G185</f>
        <v>0.985691079774787</v>
      </c>
      <c r="I185" s="148" t="s">
        <v>1070</v>
      </c>
      <c r="J185" s="148" t="n">
        <v>180</v>
      </c>
    </row>
    <row r="186" customFormat="false" ht="15" hidden="false" customHeight="false" outlineLevel="0" collapsed="false">
      <c r="A186" s="152" t="s">
        <v>335</v>
      </c>
      <c r="B186" s="16" t="s">
        <v>336</v>
      </c>
      <c r="C186" s="148" t="s">
        <v>39</v>
      </c>
      <c r="D186" s="153" t="n">
        <v>6</v>
      </c>
      <c r="E186" s="154" t="n">
        <v>14</v>
      </c>
      <c r="F186" s="155" t="n">
        <v>84</v>
      </c>
      <c r="G186" s="146" t="n">
        <f aca="false">F186/$F$355</f>
        <v>0.000302397722340355</v>
      </c>
      <c r="H186" s="147" t="n">
        <f aca="false">H185+G186</f>
        <v>0.985993477497128</v>
      </c>
      <c r="I186" s="148" t="s">
        <v>1070</v>
      </c>
      <c r="J186" s="148" t="n">
        <v>181</v>
      </c>
    </row>
    <row r="187" customFormat="false" ht="15" hidden="false" customHeight="false" outlineLevel="0" collapsed="false">
      <c r="A187" s="152" t="n">
        <v>38113</v>
      </c>
      <c r="B187" s="16" t="s">
        <v>1414</v>
      </c>
      <c r="C187" s="148" t="s">
        <v>21</v>
      </c>
      <c r="D187" s="153" t="n">
        <v>10</v>
      </c>
      <c r="E187" s="154" t="n">
        <v>8.37</v>
      </c>
      <c r="F187" s="155" t="n">
        <v>83.7</v>
      </c>
      <c r="G187" s="146" t="n">
        <f aca="false">F187/$F$355</f>
        <v>0.000301317730474854</v>
      </c>
      <c r="H187" s="147" t="n">
        <f aca="false">H186+G187</f>
        <v>0.986294795227603</v>
      </c>
      <c r="I187" s="148" t="s">
        <v>1070</v>
      </c>
      <c r="J187" s="148" t="n">
        <v>182</v>
      </c>
    </row>
    <row r="188" customFormat="false" ht="15" hidden="false" customHeight="false" outlineLevel="0" collapsed="false">
      <c r="A188" s="152" t="n">
        <v>37552</v>
      </c>
      <c r="B188" s="16" t="s">
        <v>1415</v>
      </c>
      <c r="C188" s="148" t="s">
        <v>137</v>
      </c>
      <c r="D188" s="153" t="n">
        <v>35.116509258</v>
      </c>
      <c r="E188" s="154" t="n">
        <v>2.36</v>
      </c>
      <c r="F188" s="155" t="n">
        <v>82.87</v>
      </c>
      <c r="G188" s="146" t="n">
        <f aca="false">F188/$F$355</f>
        <v>0.000298329752980301</v>
      </c>
      <c r="H188" s="147" t="n">
        <f aca="false">H187+G188</f>
        <v>0.986593124980583</v>
      </c>
      <c r="I188" s="148" t="s">
        <v>1070</v>
      </c>
      <c r="J188" s="148" t="n">
        <v>183</v>
      </c>
    </row>
    <row r="189" customFormat="false" ht="15" hidden="false" customHeight="false" outlineLevel="0" collapsed="false">
      <c r="A189" s="152" t="n">
        <v>4755</v>
      </c>
      <c r="B189" s="16" t="s">
        <v>1416</v>
      </c>
      <c r="C189" s="148" t="s">
        <v>316</v>
      </c>
      <c r="D189" s="153" t="n">
        <v>4.5945812</v>
      </c>
      <c r="E189" s="154" t="n">
        <v>17.43</v>
      </c>
      <c r="F189" s="155" t="n">
        <v>80.08</v>
      </c>
      <c r="G189" s="146" t="n">
        <f aca="false">F189/$F$355</f>
        <v>0.000288285828631139</v>
      </c>
      <c r="H189" s="147" t="n">
        <f aca="false">H188+G189</f>
        <v>0.986881410809214</v>
      </c>
      <c r="I189" s="148" t="s">
        <v>1070</v>
      </c>
      <c r="J189" s="148" t="n">
        <v>184</v>
      </c>
    </row>
    <row r="190" customFormat="false" ht="60" hidden="false" customHeight="false" outlineLevel="0" collapsed="false">
      <c r="A190" s="152" t="n">
        <v>10553</v>
      </c>
      <c r="B190" s="16" t="s">
        <v>1417</v>
      </c>
      <c r="C190" s="148" t="s">
        <v>21</v>
      </c>
      <c r="D190" s="153" t="n">
        <v>0.462</v>
      </c>
      <c r="E190" s="154" t="n">
        <v>168.89</v>
      </c>
      <c r="F190" s="155" t="n">
        <v>78.03</v>
      </c>
      <c r="G190" s="146" t="n">
        <f aca="false">F190/$F$355</f>
        <v>0.00028090588421688</v>
      </c>
      <c r="H190" s="147" t="n">
        <f aca="false">H189+G190</f>
        <v>0.987162316693431</v>
      </c>
      <c r="I190" s="148" t="s">
        <v>1070</v>
      </c>
      <c r="J190" s="148" t="n">
        <v>185</v>
      </c>
    </row>
    <row r="191" customFormat="false" ht="15" hidden="false" customHeight="false" outlineLevel="0" collapsed="false">
      <c r="A191" s="152" t="n">
        <v>43651</v>
      </c>
      <c r="B191" s="16" t="s">
        <v>919</v>
      </c>
      <c r="C191" s="148" t="s">
        <v>137</v>
      </c>
      <c r="D191" s="153" t="n">
        <v>15.6456</v>
      </c>
      <c r="E191" s="154" t="n">
        <v>4.96</v>
      </c>
      <c r="F191" s="155" t="n">
        <v>77.55</v>
      </c>
      <c r="G191" s="146" t="n">
        <f aca="false">F191/$F$355</f>
        <v>0.000279177897232078</v>
      </c>
      <c r="H191" s="147" t="n">
        <f aca="false">H190+G191</f>
        <v>0.987441494590663</v>
      </c>
      <c r="I191" s="148" t="s">
        <v>1070</v>
      </c>
      <c r="J191" s="148" t="n">
        <v>186</v>
      </c>
    </row>
    <row r="192" customFormat="false" ht="30" hidden="false" customHeight="false" outlineLevel="0" collapsed="false">
      <c r="A192" s="152" t="n">
        <v>10742</v>
      </c>
      <c r="B192" s="16" t="s">
        <v>1418</v>
      </c>
      <c r="C192" s="148" t="s">
        <v>21</v>
      </c>
      <c r="D192" s="153" t="n">
        <v>0.061695131</v>
      </c>
      <c r="E192" s="154" t="n">
        <v>1128.85</v>
      </c>
      <c r="F192" s="155" t="n">
        <v>77.23</v>
      </c>
      <c r="G192" s="146" t="n">
        <f aca="false">F192/$F$355</f>
        <v>0.000278025905908877</v>
      </c>
      <c r="H192" s="147" t="n">
        <f aca="false">H191+G192</f>
        <v>0.987719520496572</v>
      </c>
      <c r="I192" s="148" t="s">
        <v>1070</v>
      </c>
      <c r="J192" s="148" t="n">
        <v>187</v>
      </c>
    </row>
    <row r="193" customFormat="false" ht="15" hidden="false" customHeight="false" outlineLevel="0" collapsed="false">
      <c r="A193" s="152" t="n">
        <v>7348</v>
      </c>
      <c r="B193" s="16" t="s">
        <v>931</v>
      </c>
      <c r="C193" s="148" t="s">
        <v>617</v>
      </c>
      <c r="D193" s="153" t="n">
        <v>4.95201</v>
      </c>
      <c r="E193" s="154" t="n">
        <v>15.32</v>
      </c>
      <c r="F193" s="155" t="n">
        <v>75.91</v>
      </c>
      <c r="G193" s="146" t="n">
        <f aca="false">F193/$F$355</f>
        <v>0.000273273941700671</v>
      </c>
      <c r="H193" s="147" t="n">
        <f aca="false">H192+G193</f>
        <v>0.987992794438272</v>
      </c>
      <c r="I193" s="148" t="s">
        <v>1070</v>
      </c>
      <c r="J193" s="148" t="n">
        <v>188</v>
      </c>
    </row>
    <row r="194" customFormat="false" ht="45" hidden="false" customHeight="false" outlineLevel="0" collapsed="false">
      <c r="A194" s="152" t="n">
        <v>979</v>
      </c>
      <c r="B194" s="16" t="s">
        <v>1419</v>
      </c>
      <c r="C194" s="148" t="s">
        <v>72</v>
      </c>
      <c r="D194" s="153" t="n">
        <v>5.0563318</v>
      </c>
      <c r="E194" s="154" t="n">
        <v>14.77</v>
      </c>
      <c r="F194" s="155" t="n">
        <v>74.69</v>
      </c>
      <c r="G194" s="146" t="n">
        <f aca="false">F194/$F$355</f>
        <v>0.000268881974780966</v>
      </c>
      <c r="H194" s="147" t="n">
        <f aca="false">H193+G194</f>
        <v>0.988261676413053</v>
      </c>
      <c r="I194" s="148" t="s">
        <v>1070</v>
      </c>
      <c r="J194" s="148" t="n">
        <v>189</v>
      </c>
    </row>
    <row r="195" customFormat="false" ht="15" hidden="false" customHeight="false" outlineLevel="0" collapsed="false">
      <c r="A195" s="152" t="s">
        <v>908</v>
      </c>
      <c r="B195" s="16" t="s">
        <v>909</v>
      </c>
      <c r="C195" s="148" t="s">
        <v>72</v>
      </c>
      <c r="D195" s="153" t="n">
        <v>10.945</v>
      </c>
      <c r="E195" s="154" t="n">
        <v>6.76</v>
      </c>
      <c r="F195" s="155" t="n">
        <v>74.03</v>
      </c>
      <c r="G195" s="146" t="n">
        <f aca="false">F195/$F$355</f>
        <v>0.000266505992676863</v>
      </c>
      <c r="H195" s="147" t="n">
        <f aca="false">H194+G195</f>
        <v>0.98852818240573</v>
      </c>
      <c r="I195" s="148" t="s">
        <v>1070</v>
      </c>
      <c r="J195" s="148" t="n">
        <v>190</v>
      </c>
    </row>
    <row r="196" customFormat="false" ht="15" hidden="false" customHeight="false" outlineLevel="0" collapsed="false">
      <c r="A196" s="152" t="n">
        <v>541</v>
      </c>
      <c r="B196" s="16" t="s">
        <v>1420</v>
      </c>
      <c r="C196" s="148" t="s">
        <v>21</v>
      </c>
      <c r="D196" s="153" t="n">
        <v>0.5532</v>
      </c>
      <c r="E196" s="154" t="n">
        <v>130</v>
      </c>
      <c r="F196" s="155" t="n">
        <v>71.92</v>
      </c>
      <c r="G196" s="146" t="n">
        <f aca="false">F196/$F$355</f>
        <v>0.000258910049889504</v>
      </c>
      <c r="H196" s="147" t="n">
        <f aca="false">H195+G196</f>
        <v>0.98878709245562</v>
      </c>
      <c r="I196" s="148" t="s">
        <v>1070</v>
      </c>
      <c r="J196" s="148" t="n">
        <v>191</v>
      </c>
    </row>
    <row r="197" customFormat="false" ht="60" hidden="false" customHeight="false" outlineLevel="0" collapsed="false">
      <c r="A197" s="152" t="n">
        <v>3097</v>
      </c>
      <c r="B197" s="16" t="s">
        <v>436</v>
      </c>
      <c r="C197" s="148" t="s">
        <v>434</v>
      </c>
      <c r="D197" s="153" t="n">
        <v>0.984</v>
      </c>
      <c r="E197" s="154" t="n">
        <v>70.12</v>
      </c>
      <c r="F197" s="155" t="n">
        <v>69</v>
      </c>
      <c r="G197" s="146" t="n">
        <f aca="false">F197/$F$355</f>
        <v>0.000248398129065292</v>
      </c>
      <c r="H197" s="147" t="n">
        <f aca="false">H196+G197</f>
        <v>0.989035490584685</v>
      </c>
      <c r="I197" s="148" t="s">
        <v>1070</v>
      </c>
      <c r="J197" s="148" t="n">
        <v>192</v>
      </c>
    </row>
    <row r="198" customFormat="false" ht="30" hidden="false" customHeight="false" outlineLevel="0" collapsed="false">
      <c r="A198" s="152" t="n">
        <v>4460</v>
      </c>
      <c r="B198" s="16" t="s">
        <v>675</v>
      </c>
      <c r="C198" s="148" t="s">
        <v>72</v>
      </c>
      <c r="D198" s="153" t="n">
        <v>8.675</v>
      </c>
      <c r="E198" s="154" t="n">
        <v>7.94</v>
      </c>
      <c r="F198" s="155" t="n">
        <v>68.88</v>
      </c>
      <c r="G198" s="146" t="n">
        <f aca="false">F198/$F$355</f>
        <v>0.000247966132319091</v>
      </c>
      <c r="H198" s="147" t="n">
        <f aca="false">H197+G198</f>
        <v>0.989283456717004</v>
      </c>
      <c r="I198" s="148" t="s">
        <v>1070</v>
      </c>
      <c r="J198" s="148" t="n">
        <v>193</v>
      </c>
    </row>
    <row r="199" customFormat="false" ht="30" hidden="false" customHeight="false" outlineLevel="0" collapsed="false">
      <c r="A199" s="152" t="n">
        <v>9836</v>
      </c>
      <c r="B199" s="16" t="s">
        <v>1421</v>
      </c>
      <c r="C199" s="148" t="s">
        <v>72</v>
      </c>
      <c r="D199" s="153" t="n">
        <v>4.1412</v>
      </c>
      <c r="E199" s="154" t="n">
        <v>16.47</v>
      </c>
      <c r="F199" s="155" t="n">
        <v>68.19</v>
      </c>
      <c r="G199" s="146" t="n">
        <f aca="false">F199/$F$355</f>
        <v>0.000245482151028438</v>
      </c>
      <c r="H199" s="147" t="n">
        <f aca="false">H198+G199</f>
        <v>0.989528938868033</v>
      </c>
      <c r="I199" s="148" t="s">
        <v>1070</v>
      </c>
      <c r="J199" s="148" t="n">
        <v>194</v>
      </c>
    </row>
    <row r="200" customFormat="false" ht="30" hidden="false" customHeight="false" outlineLevel="0" collapsed="false">
      <c r="A200" s="152" t="n">
        <v>392</v>
      </c>
      <c r="B200" s="16" t="s">
        <v>1422</v>
      </c>
      <c r="C200" s="148" t="s">
        <v>21</v>
      </c>
      <c r="D200" s="153" t="n">
        <v>32.1871622</v>
      </c>
      <c r="E200" s="154" t="n">
        <v>2.1</v>
      </c>
      <c r="F200" s="155" t="n">
        <v>67.79</v>
      </c>
      <c r="G200" s="146" t="n">
        <f aca="false">F200/$F$355</f>
        <v>0.000244042161874437</v>
      </c>
      <c r="H200" s="147" t="n">
        <f aca="false">H199+G200</f>
        <v>0.989772981029907</v>
      </c>
      <c r="I200" s="148" t="s">
        <v>1070</v>
      </c>
      <c r="J200" s="148" t="n">
        <v>195</v>
      </c>
    </row>
    <row r="201" customFormat="false" ht="15" hidden="false" customHeight="false" outlineLevel="0" collapsed="false">
      <c r="A201" s="152" t="n">
        <v>12010</v>
      </c>
      <c r="B201" s="16" t="s">
        <v>1423</v>
      </c>
      <c r="C201" s="148" t="s">
        <v>21</v>
      </c>
      <c r="D201" s="153" t="n">
        <v>7.753</v>
      </c>
      <c r="E201" s="154" t="n">
        <v>8.45</v>
      </c>
      <c r="F201" s="155" t="n">
        <v>65.51</v>
      </c>
      <c r="G201" s="146" t="n">
        <f aca="false">F201/$F$355</f>
        <v>0.000235834223696627</v>
      </c>
      <c r="H201" s="147" t="n">
        <f aca="false">H200+G201</f>
        <v>0.990008815253604</v>
      </c>
      <c r="I201" s="148" t="s">
        <v>1070</v>
      </c>
      <c r="J201" s="148" t="n">
        <v>196</v>
      </c>
    </row>
    <row r="202" customFormat="false" ht="30" hidden="false" customHeight="false" outlineLevel="0" collapsed="false">
      <c r="A202" s="152" t="n">
        <v>43485</v>
      </c>
      <c r="B202" s="16" t="s">
        <v>1424</v>
      </c>
      <c r="C202" s="148" t="s">
        <v>316</v>
      </c>
      <c r="D202" s="153" t="n">
        <v>67.801019024</v>
      </c>
      <c r="E202" s="154" t="n">
        <v>0.94</v>
      </c>
      <c r="F202" s="155" t="n">
        <v>63.73</v>
      </c>
      <c r="G202" s="146" t="n">
        <f aca="false">F202/$F$355</f>
        <v>0.00022942627196132</v>
      </c>
      <c r="H202" s="147" t="n">
        <f aca="false">H201+G202</f>
        <v>0.990238241525565</v>
      </c>
      <c r="I202" s="148" t="s">
        <v>1070</v>
      </c>
      <c r="J202" s="148" t="n">
        <v>197</v>
      </c>
    </row>
    <row r="203" customFormat="false" ht="15" hidden="false" customHeight="false" outlineLevel="0" collapsed="false">
      <c r="A203" s="152" t="n">
        <v>34709</v>
      </c>
      <c r="B203" s="16" t="s">
        <v>1425</v>
      </c>
      <c r="C203" s="148" t="s">
        <v>21</v>
      </c>
      <c r="D203" s="153" t="n">
        <v>1</v>
      </c>
      <c r="E203" s="154" t="n">
        <v>62.36</v>
      </c>
      <c r="F203" s="155" t="n">
        <v>62.36</v>
      </c>
      <c r="G203" s="146" t="n">
        <f aca="false">F203/$F$355</f>
        <v>0.000224494309108864</v>
      </c>
      <c r="H203" s="147" t="n">
        <f aca="false">H202+G203</f>
        <v>0.990462735834674</v>
      </c>
      <c r="I203" s="148" t="s">
        <v>1070</v>
      </c>
      <c r="J203" s="148" t="n">
        <v>198</v>
      </c>
    </row>
    <row r="204" customFormat="false" ht="15" hidden="false" customHeight="false" outlineLevel="0" collapsed="false">
      <c r="A204" s="152" t="n">
        <v>7258</v>
      </c>
      <c r="B204" s="16" t="s">
        <v>897</v>
      </c>
      <c r="C204" s="148" t="s">
        <v>21</v>
      </c>
      <c r="D204" s="153" t="n">
        <v>111.6920888</v>
      </c>
      <c r="E204" s="154" t="n">
        <v>0.55</v>
      </c>
      <c r="F204" s="155" t="n">
        <v>61.43</v>
      </c>
      <c r="G204" s="146" t="n">
        <f aca="false">F204/$F$355</f>
        <v>0.00022114633432581</v>
      </c>
      <c r="H204" s="147" t="n">
        <f aca="false">H203+G204</f>
        <v>0.990683882169</v>
      </c>
      <c r="I204" s="148" t="s">
        <v>1070</v>
      </c>
      <c r="J204" s="148" t="n">
        <v>199</v>
      </c>
    </row>
    <row r="205" customFormat="false" ht="30" hidden="false" customHeight="false" outlineLevel="0" collapsed="false">
      <c r="A205" s="152" t="n">
        <v>43132</v>
      </c>
      <c r="B205" s="16" t="s">
        <v>629</v>
      </c>
      <c r="C205" s="148" t="s">
        <v>137</v>
      </c>
      <c r="D205" s="153" t="n">
        <v>2.126593964</v>
      </c>
      <c r="E205" s="154" t="n">
        <v>28.93</v>
      </c>
      <c r="F205" s="155" t="n">
        <v>61.37</v>
      </c>
      <c r="G205" s="146" t="n">
        <f aca="false">F205/$F$355</f>
        <v>0.00022093033595271</v>
      </c>
      <c r="H205" s="147" t="n">
        <f aca="false">H204+G205</f>
        <v>0.990904812504953</v>
      </c>
      <c r="I205" s="148" t="s">
        <v>1070</v>
      </c>
      <c r="J205" s="148" t="n">
        <v>200</v>
      </c>
    </row>
    <row r="206" customFormat="false" ht="30" hidden="false" customHeight="false" outlineLevel="0" collapsed="false">
      <c r="A206" s="152" t="n">
        <v>44121</v>
      </c>
      <c r="B206" s="16" t="s">
        <v>811</v>
      </c>
      <c r="C206" s="148" t="s">
        <v>21</v>
      </c>
      <c r="D206" s="153" t="n">
        <v>12.21696</v>
      </c>
      <c r="E206" s="154" t="n">
        <v>5.02</v>
      </c>
      <c r="F206" s="155" t="n">
        <v>61.32</v>
      </c>
      <c r="G206" s="146" t="n">
        <f aca="false">F206/$F$355</f>
        <v>0.000220750337308459</v>
      </c>
      <c r="H206" s="147" t="n">
        <f aca="false">H205+G206</f>
        <v>0.991125562842261</v>
      </c>
      <c r="I206" s="148" t="s">
        <v>1070</v>
      </c>
      <c r="J206" s="148" t="n">
        <v>201</v>
      </c>
    </row>
    <row r="207" customFormat="false" ht="30" hidden="false" customHeight="false" outlineLevel="0" collapsed="false">
      <c r="A207" s="152" t="n">
        <v>1368</v>
      </c>
      <c r="B207" s="16" t="s">
        <v>1426</v>
      </c>
      <c r="C207" s="148" t="s">
        <v>21</v>
      </c>
      <c r="D207" s="153" t="n">
        <v>0.696</v>
      </c>
      <c r="E207" s="154" t="n">
        <v>86.3</v>
      </c>
      <c r="F207" s="155" t="n">
        <v>60.06</v>
      </c>
      <c r="G207" s="146" t="n">
        <f aca="false">F207/$F$355</f>
        <v>0.000216214371473354</v>
      </c>
      <c r="H207" s="147" t="n">
        <f aca="false">H206+G207</f>
        <v>0.991341777213734</v>
      </c>
      <c r="I207" s="148" t="s">
        <v>1070</v>
      </c>
      <c r="J207" s="148" t="n">
        <v>202</v>
      </c>
    </row>
    <row r="208" customFormat="false" ht="15" hidden="false" customHeight="false" outlineLevel="0" collapsed="false">
      <c r="A208" s="152" t="n">
        <v>38112</v>
      </c>
      <c r="B208" s="16" t="s">
        <v>1427</v>
      </c>
      <c r="C208" s="148" t="s">
        <v>21</v>
      </c>
      <c r="D208" s="153" t="n">
        <v>8.7372</v>
      </c>
      <c r="E208" s="154" t="n">
        <v>6.42</v>
      </c>
      <c r="F208" s="155" t="n">
        <v>56.09</v>
      </c>
      <c r="G208" s="146" t="n">
        <f aca="false">F208/$F$355</f>
        <v>0.000201922479119887</v>
      </c>
      <c r="H208" s="147" t="n">
        <f aca="false">H207+G208</f>
        <v>0.991543699692854</v>
      </c>
      <c r="I208" s="148" t="s">
        <v>1070</v>
      </c>
      <c r="J208" s="148" t="n">
        <v>203</v>
      </c>
    </row>
    <row r="209" customFormat="false" ht="30" hidden="false" customHeight="false" outlineLevel="0" collapsed="false">
      <c r="A209" s="152" t="n">
        <v>43475</v>
      </c>
      <c r="B209" s="16" t="s">
        <v>1428</v>
      </c>
      <c r="C209" s="148" t="s">
        <v>319</v>
      </c>
      <c r="D209" s="153" t="n">
        <v>3</v>
      </c>
      <c r="E209" s="154" t="n">
        <v>18.58</v>
      </c>
      <c r="F209" s="155" t="n">
        <v>55.74</v>
      </c>
      <c r="G209" s="146" t="n">
        <f aca="false">F209/$F$355</f>
        <v>0.000200662488610136</v>
      </c>
      <c r="H209" s="147" t="n">
        <f aca="false">H208+G209</f>
        <v>0.991744362181465</v>
      </c>
      <c r="I209" s="148" t="s">
        <v>1070</v>
      </c>
      <c r="J209" s="148" t="n">
        <v>204</v>
      </c>
    </row>
    <row r="210" customFormat="false" ht="15" hidden="false" customHeight="false" outlineLevel="0" collapsed="false">
      <c r="A210" s="152" t="n">
        <v>40568</v>
      </c>
      <c r="B210" s="16" t="s">
        <v>1429</v>
      </c>
      <c r="C210" s="148" t="s">
        <v>137</v>
      </c>
      <c r="D210" s="153" t="n">
        <v>2.14176</v>
      </c>
      <c r="E210" s="154" t="n">
        <v>25.62</v>
      </c>
      <c r="F210" s="155" t="n">
        <v>54.97</v>
      </c>
      <c r="G210" s="146" t="n">
        <f aca="false">F210/$F$355</f>
        <v>0.000197890509488683</v>
      </c>
      <c r="H210" s="147" t="n">
        <f aca="false">H209+G210</f>
        <v>0.991942252690953</v>
      </c>
      <c r="I210" s="148" t="s">
        <v>1070</v>
      </c>
      <c r="J210" s="148" t="n">
        <v>205</v>
      </c>
    </row>
    <row r="211" customFormat="false" ht="30" hidden="false" customHeight="false" outlineLevel="0" collapsed="false">
      <c r="A211" s="152" t="n">
        <v>650</v>
      </c>
      <c r="B211" s="16" t="s">
        <v>1430</v>
      </c>
      <c r="C211" s="148" t="s">
        <v>21</v>
      </c>
      <c r="D211" s="153" t="n">
        <v>20.1999474</v>
      </c>
      <c r="E211" s="154" t="n">
        <v>2.68</v>
      </c>
      <c r="F211" s="155" t="n">
        <v>54.14</v>
      </c>
      <c r="G211" s="146" t="n">
        <f aca="false">F211/$F$355</f>
        <v>0.000194902531994129</v>
      </c>
      <c r="H211" s="147" t="n">
        <f aca="false">H210+G211</f>
        <v>0.992137155222947</v>
      </c>
      <c r="I211" s="148" t="s">
        <v>1070</v>
      </c>
      <c r="J211" s="148" t="n">
        <v>206</v>
      </c>
    </row>
    <row r="212" customFormat="false" ht="30" hidden="false" customHeight="false" outlineLevel="0" collapsed="false">
      <c r="A212" s="152" t="n">
        <v>38194</v>
      </c>
      <c r="B212" s="16" t="s">
        <v>833</v>
      </c>
      <c r="C212" s="148" t="s">
        <v>21</v>
      </c>
      <c r="D212" s="153" t="n">
        <v>7</v>
      </c>
      <c r="E212" s="154" t="n">
        <v>7.73</v>
      </c>
      <c r="F212" s="155" t="n">
        <v>54.11</v>
      </c>
      <c r="G212" s="146" t="n">
        <f aca="false">F212/$F$355</f>
        <v>0.000194794532807579</v>
      </c>
      <c r="H212" s="147" t="n">
        <f aca="false">H211+G212</f>
        <v>0.992331949755755</v>
      </c>
      <c r="I212" s="148" t="s">
        <v>1070</v>
      </c>
      <c r="J212" s="148" t="n">
        <v>207</v>
      </c>
    </row>
    <row r="213" customFormat="false" ht="30" hidden="false" customHeight="false" outlineLevel="0" collapsed="false">
      <c r="A213" s="152" t="n">
        <v>38094</v>
      </c>
      <c r="B213" s="16" t="s">
        <v>1431</v>
      </c>
      <c r="C213" s="148" t="s">
        <v>21</v>
      </c>
      <c r="D213" s="153" t="n">
        <v>18.9644</v>
      </c>
      <c r="E213" s="154" t="n">
        <v>2.72</v>
      </c>
      <c r="F213" s="155" t="n">
        <v>51.59</v>
      </c>
      <c r="G213" s="146" t="n">
        <f aca="false">F213/$F$355</f>
        <v>0.000185722601137368</v>
      </c>
      <c r="H213" s="147" t="n">
        <f aca="false">H212+G213</f>
        <v>0.992517672356892</v>
      </c>
      <c r="I213" s="148" t="s">
        <v>1070</v>
      </c>
      <c r="J213" s="148" t="n">
        <v>208</v>
      </c>
    </row>
    <row r="214" customFormat="false" ht="15" hidden="false" customHeight="false" outlineLevel="0" collapsed="false">
      <c r="A214" s="152" t="n">
        <v>2705</v>
      </c>
      <c r="B214" s="16" t="s">
        <v>1432</v>
      </c>
      <c r="C214" s="148" t="s">
        <v>1433</v>
      </c>
      <c r="D214" s="153" t="n">
        <v>63.327232604</v>
      </c>
      <c r="E214" s="154" t="n">
        <v>0.76</v>
      </c>
      <c r="F214" s="155" t="n">
        <v>48.16</v>
      </c>
      <c r="G214" s="146" t="n">
        <f aca="false">F214/$F$355</f>
        <v>0.000173374694141804</v>
      </c>
      <c r="H214" s="147" t="n">
        <f aca="false">H213+G214</f>
        <v>0.992691047051034</v>
      </c>
      <c r="I214" s="148" t="s">
        <v>1070</v>
      </c>
      <c r="J214" s="148" t="n">
        <v>209</v>
      </c>
    </row>
    <row r="215" customFormat="false" ht="30" hidden="false" customHeight="false" outlineLevel="0" collapsed="false">
      <c r="A215" s="152" t="n">
        <v>43486</v>
      </c>
      <c r="B215" s="16" t="s">
        <v>1434</v>
      </c>
      <c r="C215" s="148" t="s">
        <v>316</v>
      </c>
      <c r="D215" s="153" t="n">
        <v>72</v>
      </c>
      <c r="E215" s="154" t="n">
        <v>0.66</v>
      </c>
      <c r="F215" s="155" t="n">
        <v>47.52</v>
      </c>
      <c r="G215" s="146" t="n">
        <f aca="false">F215/$F$355</f>
        <v>0.000171070711495401</v>
      </c>
      <c r="H215" s="147" t="n">
        <f aca="false">H214+G215</f>
        <v>0.992862117762529</v>
      </c>
      <c r="I215" s="148" t="s">
        <v>1070</v>
      </c>
      <c r="J215" s="148" t="n">
        <v>210</v>
      </c>
    </row>
    <row r="216" customFormat="false" ht="15" hidden="false" customHeight="false" outlineLevel="0" collapsed="false">
      <c r="A216" s="152" t="n">
        <v>37329</v>
      </c>
      <c r="B216" s="16" t="s">
        <v>767</v>
      </c>
      <c r="C216" s="148" t="s">
        <v>137</v>
      </c>
      <c r="D216" s="153" t="n">
        <v>0.53366016</v>
      </c>
      <c r="E216" s="154" t="n">
        <v>89.04</v>
      </c>
      <c r="F216" s="155" t="n">
        <v>47.51</v>
      </c>
      <c r="G216" s="146" t="n">
        <f aca="false">F216/$F$355</f>
        <v>0.000171034711766551</v>
      </c>
      <c r="H216" s="147" t="n">
        <f aca="false">H215+G216</f>
        <v>0.993033152474296</v>
      </c>
      <c r="I216" s="148" t="s">
        <v>1070</v>
      </c>
      <c r="J216" s="148" t="n">
        <v>211</v>
      </c>
    </row>
    <row r="217" customFormat="false" ht="45" hidden="false" customHeight="false" outlineLevel="0" collapsed="false">
      <c r="A217" s="152" t="n">
        <v>11881</v>
      </c>
      <c r="B217" s="16" t="s">
        <v>1435</v>
      </c>
      <c r="C217" s="148" t="s">
        <v>21</v>
      </c>
      <c r="D217" s="153" t="n">
        <v>0.3216</v>
      </c>
      <c r="E217" s="154" t="n">
        <v>139.28</v>
      </c>
      <c r="F217" s="155" t="n">
        <v>44.79</v>
      </c>
      <c r="G217" s="146" t="n">
        <f aca="false">F217/$F$355</f>
        <v>0.00016124278551934</v>
      </c>
      <c r="H217" s="147" t="n">
        <f aca="false">H216+G217</f>
        <v>0.993194395259815</v>
      </c>
      <c r="I217" s="148" t="s">
        <v>1070</v>
      </c>
      <c r="J217" s="148" t="n">
        <v>212</v>
      </c>
    </row>
    <row r="218" customFormat="false" ht="45" hidden="false" customHeight="false" outlineLevel="0" collapsed="false">
      <c r="A218" s="152" t="n">
        <v>37525</v>
      </c>
      <c r="B218" s="16" t="s">
        <v>536</v>
      </c>
      <c r="C218" s="148" t="s">
        <v>72</v>
      </c>
      <c r="D218" s="153" t="n">
        <v>15.3384</v>
      </c>
      <c r="E218" s="154" t="n">
        <v>2.87</v>
      </c>
      <c r="F218" s="155" t="n">
        <v>44.04</v>
      </c>
      <c r="G218" s="146" t="n">
        <f aca="false">F218/$F$355</f>
        <v>0.000158542805855586</v>
      </c>
      <c r="H218" s="147" t="n">
        <f aca="false">H217+G218</f>
        <v>0.993352938065671</v>
      </c>
      <c r="I218" s="148" t="s">
        <v>1070</v>
      </c>
      <c r="J218" s="148" t="n">
        <v>213</v>
      </c>
    </row>
    <row r="219" customFormat="false" ht="30" hidden="false" customHeight="false" outlineLevel="0" collapsed="false">
      <c r="A219" s="152" t="n">
        <v>6148</v>
      </c>
      <c r="B219" s="16" t="s">
        <v>1436</v>
      </c>
      <c r="C219" s="148" t="s">
        <v>21</v>
      </c>
      <c r="D219" s="153" t="n">
        <v>4.8588</v>
      </c>
      <c r="E219" s="154" t="n">
        <v>9</v>
      </c>
      <c r="F219" s="155" t="n">
        <v>43.73</v>
      </c>
      <c r="G219" s="146" t="n">
        <f aca="false">F219/$F$355</f>
        <v>0.000157426814261235</v>
      </c>
      <c r="H219" s="147" t="n">
        <f aca="false">H218+G219</f>
        <v>0.993510364879932</v>
      </c>
      <c r="I219" s="148" t="s">
        <v>1070</v>
      </c>
      <c r="J219" s="148" t="n">
        <v>214</v>
      </c>
    </row>
    <row r="220" customFormat="false" ht="15" hidden="false" customHeight="false" outlineLevel="0" collapsed="false">
      <c r="A220" s="152" t="n">
        <v>6114</v>
      </c>
      <c r="B220" s="16" t="s">
        <v>1437</v>
      </c>
      <c r="C220" s="148" t="s">
        <v>316</v>
      </c>
      <c r="D220" s="153" t="n">
        <v>3.358427786</v>
      </c>
      <c r="E220" s="154" t="n">
        <v>12.92</v>
      </c>
      <c r="F220" s="155" t="n">
        <v>43.39</v>
      </c>
      <c r="G220" s="146" t="n">
        <f aca="false">F220/$F$355</f>
        <v>0.000156202823480334</v>
      </c>
      <c r="H220" s="147" t="n">
        <f aca="false">H219+G220</f>
        <v>0.993666567703412</v>
      </c>
      <c r="I220" s="148" t="s">
        <v>1070</v>
      </c>
      <c r="J220" s="148" t="n">
        <v>215</v>
      </c>
    </row>
    <row r="221" customFormat="false" ht="15" hidden="false" customHeight="false" outlineLevel="0" collapsed="false">
      <c r="A221" s="152" t="n">
        <v>4234</v>
      </c>
      <c r="B221" s="16" t="s">
        <v>1438</v>
      </c>
      <c r="C221" s="148" t="s">
        <v>316</v>
      </c>
      <c r="D221" s="153" t="n">
        <v>2.12799187</v>
      </c>
      <c r="E221" s="154" t="n">
        <v>20.35</v>
      </c>
      <c r="F221" s="155" t="n">
        <v>43.3</v>
      </c>
      <c r="G221" s="146" t="n">
        <f aca="false">F221/$F$355</f>
        <v>0.000155878825920683</v>
      </c>
      <c r="H221" s="147" t="n">
        <f aca="false">H220+G221</f>
        <v>0.993822446529333</v>
      </c>
      <c r="I221" s="148" t="s">
        <v>1070</v>
      </c>
      <c r="J221" s="148" t="n">
        <v>216</v>
      </c>
    </row>
    <row r="222" customFormat="false" ht="15" hidden="false" customHeight="false" outlineLevel="0" collapsed="false">
      <c r="A222" s="152" t="n">
        <v>37373</v>
      </c>
      <c r="B222" s="16" t="s">
        <v>1439</v>
      </c>
      <c r="C222" s="148" t="s">
        <v>316</v>
      </c>
      <c r="D222" s="153" t="n">
        <v>4321.151791067</v>
      </c>
      <c r="E222" s="154" t="n">
        <v>0.01</v>
      </c>
      <c r="F222" s="155" t="n">
        <v>43.22</v>
      </c>
      <c r="G222" s="146" t="n">
        <f aca="false">F222/$F$355</f>
        <v>0.000155590828089883</v>
      </c>
      <c r="H222" s="147" t="n">
        <f aca="false">H221+G222</f>
        <v>0.993978037357423</v>
      </c>
      <c r="I222" s="148" t="s">
        <v>1070</v>
      </c>
      <c r="J222" s="148" t="n">
        <v>217</v>
      </c>
    </row>
    <row r="223" customFormat="false" ht="30" hidden="false" customHeight="false" outlineLevel="0" collapsed="false">
      <c r="A223" s="152" t="n">
        <v>21112</v>
      </c>
      <c r="B223" s="16" t="s">
        <v>550</v>
      </c>
      <c r="C223" s="148" t="s">
        <v>21</v>
      </c>
      <c r="D223" s="153" t="n">
        <v>0.174</v>
      </c>
      <c r="E223" s="154" t="n">
        <v>245.33</v>
      </c>
      <c r="F223" s="155" t="n">
        <v>42.7</v>
      </c>
      <c r="G223" s="146" t="n">
        <f aca="false">F223/$F$355</f>
        <v>0.000153718842189681</v>
      </c>
      <c r="H223" s="147" t="n">
        <f aca="false">H222+G223</f>
        <v>0.994131756199613</v>
      </c>
      <c r="I223" s="148" t="s">
        <v>1070</v>
      </c>
      <c r="J223" s="148" t="n">
        <v>218</v>
      </c>
    </row>
    <row r="224" customFormat="false" ht="15" hidden="false" customHeight="false" outlineLevel="0" collapsed="false">
      <c r="A224" s="152" t="n">
        <v>9868</v>
      </c>
      <c r="B224" s="16" t="s">
        <v>1440</v>
      </c>
      <c r="C224" s="148" t="s">
        <v>72</v>
      </c>
      <c r="D224" s="153" t="n">
        <v>8.040436248</v>
      </c>
      <c r="E224" s="154" t="n">
        <v>5</v>
      </c>
      <c r="F224" s="155" t="n">
        <v>40.24</v>
      </c>
      <c r="G224" s="146" t="n">
        <f aca="false">F224/$F$355</f>
        <v>0.00014486290889257</v>
      </c>
      <c r="H224" s="147" t="n">
        <f aca="false">H223+G224</f>
        <v>0.994276619108505</v>
      </c>
      <c r="I224" s="148" t="s">
        <v>1070</v>
      </c>
      <c r="J224" s="148" t="n">
        <v>219</v>
      </c>
    </row>
    <row r="225" customFormat="false" ht="30" hidden="false" customHeight="false" outlineLevel="0" collapsed="false">
      <c r="A225" s="152" t="n">
        <v>9838</v>
      </c>
      <c r="B225" s="16" t="s">
        <v>1441</v>
      </c>
      <c r="C225" s="148" t="s">
        <v>72</v>
      </c>
      <c r="D225" s="153" t="n">
        <v>3.92553</v>
      </c>
      <c r="E225" s="154" t="n">
        <v>10.11</v>
      </c>
      <c r="F225" s="155" t="n">
        <v>39.7</v>
      </c>
      <c r="G225" s="146" t="n">
        <f aca="false">F225/$F$355</f>
        <v>0.000142918923534668</v>
      </c>
      <c r="H225" s="147" t="n">
        <f aca="false">H224+G225</f>
        <v>0.99441953803204</v>
      </c>
      <c r="I225" s="148" t="s">
        <v>1070</v>
      </c>
      <c r="J225" s="148" t="n">
        <v>220</v>
      </c>
    </row>
    <row r="226" customFormat="false" ht="15" hidden="false" customHeight="false" outlineLevel="0" collapsed="false">
      <c r="A226" s="152" t="n">
        <v>2674</v>
      </c>
      <c r="B226" s="16" t="s">
        <v>907</v>
      </c>
      <c r="C226" s="148" t="s">
        <v>72</v>
      </c>
      <c r="D226" s="153" t="n">
        <v>9.728622</v>
      </c>
      <c r="E226" s="154" t="n">
        <v>3.94</v>
      </c>
      <c r="F226" s="155" t="n">
        <v>38.36</v>
      </c>
      <c r="G226" s="146" t="n">
        <f aca="false">F226/$F$355</f>
        <v>0.000138094959868762</v>
      </c>
      <c r="H226" s="147" t="n">
        <f aca="false">H225+G226</f>
        <v>0.994557632991909</v>
      </c>
      <c r="I226" s="148" t="s">
        <v>1070</v>
      </c>
      <c r="J226" s="148" t="n">
        <v>221</v>
      </c>
    </row>
    <row r="227" customFormat="false" ht="15" hidden="false" customHeight="false" outlineLevel="0" collapsed="false">
      <c r="A227" s="152" t="n">
        <v>10489</v>
      </c>
      <c r="B227" s="16" t="s">
        <v>1442</v>
      </c>
      <c r="C227" s="148" t="s">
        <v>316</v>
      </c>
      <c r="D227" s="153" t="n">
        <v>2.76970232</v>
      </c>
      <c r="E227" s="154" t="n">
        <v>13.72</v>
      </c>
      <c r="F227" s="155" t="n">
        <v>37.99</v>
      </c>
      <c r="G227" s="146" t="n">
        <f aca="false">F227/$F$355</f>
        <v>0.000136762969901311</v>
      </c>
      <c r="H227" s="147" t="n">
        <f aca="false">H226+G227</f>
        <v>0.99469439596181</v>
      </c>
      <c r="I227" s="148" t="s">
        <v>1070</v>
      </c>
      <c r="J227" s="148" t="n">
        <v>222</v>
      </c>
    </row>
    <row r="228" customFormat="false" ht="15" hidden="false" customHeight="false" outlineLevel="0" collapsed="false">
      <c r="A228" s="152" t="n">
        <v>2685</v>
      </c>
      <c r="B228" s="16" t="s">
        <v>1443</v>
      </c>
      <c r="C228" s="148" t="s">
        <v>72</v>
      </c>
      <c r="D228" s="153" t="n">
        <v>6.15285</v>
      </c>
      <c r="E228" s="154" t="n">
        <v>6.17</v>
      </c>
      <c r="F228" s="155" t="n">
        <v>37.93</v>
      </c>
      <c r="G228" s="146" t="n">
        <f aca="false">F228/$F$355</f>
        <v>0.00013654697152821</v>
      </c>
      <c r="H228" s="147" t="n">
        <f aca="false">H227+G228</f>
        <v>0.994830942933338</v>
      </c>
      <c r="I228" s="148" t="s">
        <v>1070</v>
      </c>
      <c r="J228" s="148" t="n">
        <v>223</v>
      </c>
    </row>
    <row r="229" customFormat="false" ht="45" hidden="false" customHeight="false" outlineLevel="0" collapsed="false">
      <c r="A229" s="152" t="n">
        <v>13416</v>
      </c>
      <c r="B229" s="16" t="s">
        <v>1444</v>
      </c>
      <c r="C229" s="148" t="s">
        <v>21</v>
      </c>
      <c r="D229" s="153" t="n">
        <v>0.5532</v>
      </c>
      <c r="E229" s="154" t="n">
        <v>68.48</v>
      </c>
      <c r="F229" s="155" t="n">
        <v>37.88</v>
      </c>
      <c r="G229" s="146" t="n">
        <f aca="false">F229/$F$355</f>
        <v>0.00013636697288396</v>
      </c>
      <c r="H229" s="147" t="n">
        <f aca="false">H228+G229</f>
        <v>0.994967309906222</v>
      </c>
      <c r="I229" s="148" t="s">
        <v>1070</v>
      </c>
      <c r="J229" s="148" t="n">
        <v>224</v>
      </c>
    </row>
    <row r="230" customFormat="false" ht="30" hidden="false" customHeight="false" outlineLevel="0" collapsed="false">
      <c r="A230" s="152" t="n">
        <v>6138</v>
      </c>
      <c r="B230" s="16" t="s">
        <v>763</v>
      </c>
      <c r="C230" s="148" t="s">
        <v>21</v>
      </c>
      <c r="D230" s="153" t="n">
        <v>3.984</v>
      </c>
      <c r="E230" s="154" t="n">
        <v>9.5</v>
      </c>
      <c r="F230" s="155" t="n">
        <v>37.85</v>
      </c>
      <c r="G230" s="146" t="n">
        <f aca="false">F230/$F$355</f>
        <v>0.00013625897369741</v>
      </c>
      <c r="H230" s="147" t="n">
        <f aca="false">H229+G230</f>
        <v>0.99510356887992</v>
      </c>
      <c r="I230" s="148" t="s">
        <v>1070</v>
      </c>
      <c r="J230" s="148" t="n">
        <v>225</v>
      </c>
    </row>
    <row r="231" customFormat="false" ht="45" hidden="false" customHeight="false" outlineLevel="0" collapsed="false">
      <c r="A231" s="152" t="n">
        <v>10535</v>
      </c>
      <c r="B231" s="16" t="s">
        <v>1445</v>
      </c>
      <c r="C231" s="148" t="s">
        <v>21</v>
      </c>
      <c r="D231" s="153" t="n">
        <v>0.007347347</v>
      </c>
      <c r="E231" s="154" t="n">
        <v>4762.58</v>
      </c>
      <c r="F231" s="155" t="n">
        <v>34.83</v>
      </c>
      <c r="G231" s="146" t="n">
        <f aca="false">F231/$F$355</f>
        <v>0.000125387055584697</v>
      </c>
      <c r="H231" s="147" t="n">
        <f aca="false">H230+G231</f>
        <v>0.995228955935504</v>
      </c>
      <c r="I231" s="148" t="s">
        <v>1070</v>
      </c>
      <c r="J231" s="148" t="n">
        <v>226</v>
      </c>
    </row>
    <row r="232" customFormat="false" ht="30" hidden="false" customHeight="false" outlineLevel="0" collapsed="false">
      <c r="A232" s="152" t="n">
        <v>3524</v>
      </c>
      <c r="B232" s="16" t="s">
        <v>1446</v>
      </c>
      <c r="C232" s="148" t="s">
        <v>21</v>
      </c>
      <c r="D232" s="153" t="n">
        <v>3.5412</v>
      </c>
      <c r="E232" s="154" t="n">
        <v>9.76</v>
      </c>
      <c r="F232" s="155" t="n">
        <v>34.56</v>
      </c>
      <c r="G232" s="146" t="n">
        <f aca="false">F232/$F$355</f>
        <v>0.000124415062905746</v>
      </c>
      <c r="H232" s="147" t="n">
        <f aca="false">H231+G232</f>
        <v>0.99535337099841</v>
      </c>
      <c r="I232" s="148" t="s">
        <v>1070</v>
      </c>
      <c r="J232" s="148" t="n">
        <v>227</v>
      </c>
    </row>
    <row r="233" customFormat="false" ht="30" hidden="false" customHeight="false" outlineLevel="0" collapsed="false">
      <c r="A233" s="152" t="n">
        <v>1871</v>
      </c>
      <c r="B233" s="16" t="s">
        <v>1447</v>
      </c>
      <c r="C233" s="148" t="s">
        <v>21</v>
      </c>
      <c r="D233" s="153" t="n">
        <v>9.156</v>
      </c>
      <c r="E233" s="154" t="n">
        <v>3.6</v>
      </c>
      <c r="F233" s="155" t="n">
        <v>32.96</v>
      </c>
      <c r="G233" s="146" t="n">
        <f aca="false">F233/$F$355</f>
        <v>0.000118655106289739</v>
      </c>
      <c r="H233" s="147" t="n">
        <f aca="false">H232+G233</f>
        <v>0.9954720261047</v>
      </c>
      <c r="I233" s="148" t="s">
        <v>1070</v>
      </c>
      <c r="J233" s="148" t="n">
        <v>228</v>
      </c>
    </row>
    <row r="234" customFormat="false" ht="45" hidden="false" customHeight="false" outlineLevel="0" collapsed="false">
      <c r="A234" s="152" t="n">
        <v>4346</v>
      </c>
      <c r="B234" s="16" t="s">
        <v>851</v>
      </c>
      <c r="C234" s="148" t="s">
        <v>21</v>
      </c>
      <c r="D234" s="153" t="n">
        <v>3</v>
      </c>
      <c r="E234" s="154" t="n">
        <v>10.96</v>
      </c>
      <c r="F234" s="155" t="n">
        <v>32.88</v>
      </c>
      <c r="G234" s="146" t="n">
        <f aca="false">F234/$F$355</f>
        <v>0.000118367108458939</v>
      </c>
      <c r="H234" s="147" t="n">
        <f aca="false">H233+G234</f>
        <v>0.995590393213159</v>
      </c>
      <c r="I234" s="148" t="s">
        <v>1070</v>
      </c>
      <c r="J234" s="148" t="n">
        <v>229</v>
      </c>
    </row>
    <row r="235" customFormat="false" ht="45" hidden="false" customHeight="false" outlineLevel="0" collapsed="false">
      <c r="A235" s="152" t="n">
        <v>7568</v>
      </c>
      <c r="B235" s="16" t="s">
        <v>775</v>
      </c>
      <c r="C235" s="148" t="s">
        <v>21</v>
      </c>
      <c r="D235" s="153" t="n">
        <v>48.43665128</v>
      </c>
      <c r="E235" s="154" t="n">
        <v>0.67</v>
      </c>
      <c r="F235" s="155" t="n">
        <v>32.48</v>
      </c>
      <c r="G235" s="146" t="n">
        <f aca="false">F235/$F$355</f>
        <v>0.000116927119304937</v>
      </c>
      <c r="H235" s="147" t="n">
        <f aca="false">H234+G235</f>
        <v>0.995707320332464</v>
      </c>
      <c r="I235" s="148" t="s">
        <v>1070</v>
      </c>
      <c r="J235" s="148" t="n">
        <v>230</v>
      </c>
    </row>
    <row r="236" customFormat="false" ht="30" hidden="false" customHeight="false" outlineLevel="0" collapsed="false">
      <c r="A236" s="152" t="n">
        <v>1094</v>
      </c>
      <c r="B236" s="16" t="s">
        <v>847</v>
      </c>
      <c r="C236" s="148" t="s">
        <v>21</v>
      </c>
      <c r="D236" s="153" t="n">
        <v>1</v>
      </c>
      <c r="E236" s="154" t="n">
        <v>31.12</v>
      </c>
      <c r="F236" s="155" t="n">
        <v>31.12</v>
      </c>
      <c r="G236" s="146" t="n">
        <f aca="false">F236/$F$355</f>
        <v>0.000112031156181332</v>
      </c>
      <c r="H236" s="147" t="n">
        <f aca="false">H235+G236</f>
        <v>0.995819351488645</v>
      </c>
      <c r="I236" s="148" t="s">
        <v>1070</v>
      </c>
      <c r="J236" s="148" t="n">
        <v>231</v>
      </c>
    </row>
    <row r="237" customFormat="false" ht="15" hidden="false" customHeight="false" outlineLevel="0" collapsed="false">
      <c r="A237" s="152" t="n">
        <v>20250</v>
      </c>
      <c r="B237" s="16" t="s">
        <v>744</v>
      </c>
      <c r="C237" s="148" t="s">
        <v>137</v>
      </c>
      <c r="D237" s="153" t="n">
        <v>1.587964</v>
      </c>
      <c r="E237" s="154" t="n">
        <v>19.56</v>
      </c>
      <c r="F237" s="155" t="n">
        <v>30.99</v>
      </c>
      <c r="G237" s="146" t="n">
        <f aca="false">F237/$F$355</f>
        <v>0.000111563159706281</v>
      </c>
      <c r="H237" s="147" t="n">
        <f aca="false">H236+G237</f>
        <v>0.995930914648351</v>
      </c>
      <c r="I237" s="148" t="s">
        <v>1070</v>
      </c>
      <c r="J237" s="148" t="n">
        <v>232</v>
      </c>
    </row>
    <row r="238" customFormat="false" ht="30" hidden="false" customHeight="false" outlineLevel="0" collapsed="false">
      <c r="A238" s="152" t="n">
        <v>37591</v>
      </c>
      <c r="B238" s="16" t="s">
        <v>1448</v>
      </c>
      <c r="C238" s="148" t="s">
        <v>21</v>
      </c>
      <c r="D238" s="153" t="n">
        <v>1.1064</v>
      </c>
      <c r="E238" s="154" t="n">
        <v>27.36</v>
      </c>
      <c r="F238" s="155" t="n">
        <v>30.27</v>
      </c>
      <c r="G238" s="146" t="n">
        <f aca="false">F238/$F$355</f>
        <v>0.000108971179229078</v>
      </c>
      <c r="H238" s="147" t="n">
        <f aca="false">H237+G238</f>
        <v>0.99603988582758</v>
      </c>
      <c r="I238" s="148" t="s">
        <v>1070</v>
      </c>
      <c r="J238" s="148" t="n">
        <v>233</v>
      </c>
    </row>
    <row r="239" customFormat="false" ht="30" hidden="false" customHeight="false" outlineLevel="0" collapsed="false">
      <c r="A239" s="152" t="n">
        <v>39795</v>
      </c>
      <c r="B239" s="16" t="s">
        <v>1449</v>
      </c>
      <c r="C239" s="148" t="s">
        <v>21</v>
      </c>
      <c r="D239" s="153" t="n">
        <v>0.4956</v>
      </c>
      <c r="E239" s="154" t="n">
        <v>60.83</v>
      </c>
      <c r="F239" s="155" t="n">
        <v>30.15</v>
      </c>
      <c r="G239" s="146" t="n">
        <f aca="false">F239/$F$355</f>
        <v>0.000108539182482878</v>
      </c>
      <c r="H239" s="147" t="n">
        <f aca="false">H238+G239</f>
        <v>0.996148425010063</v>
      </c>
      <c r="I239" s="148" t="s">
        <v>1070</v>
      </c>
      <c r="J239" s="148" t="n">
        <v>234</v>
      </c>
    </row>
    <row r="240" customFormat="false" ht="15" hidden="false" customHeight="false" outlineLevel="0" collapsed="false">
      <c r="A240" s="152" t="n">
        <v>1966</v>
      </c>
      <c r="B240" s="16" t="s">
        <v>1450</v>
      </c>
      <c r="C240" s="148" t="s">
        <v>21</v>
      </c>
      <c r="D240" s="153" t="n">
        <v>1.2156</v>
      </c>
      <c r="E240" s="154" t="n">
        <v>24.79</v>
      </c>
      <c r="F240" s="155" t="n">
        <v>30.13</v>
      </c>
      <c r="G240" s="146" t="n">
        <f aca="false">F240/$F$355</f>
        <v>0.000108467183025177</v>
      </c>
      <c r="H240" s="147" t="n">
        <f aca="false">H239+G240</f>
        <v>0.996256892193088</v>
      </c>
      <c r="I240" s="148" t="s">
        <v>1070</v>
      </c>
      <c r="J240" s="148" t="n">
        <v>235</v>
      </c>
    </row>
    <row r="241" customFormat="false" ht="15" hidden="false" customHeight="false" outlineLevel="0" collapsed="false">
      <c r="A241" s="152" t="n">
        <v>4222</v>
      </c>
      <c r="B241" s="16" t="s">
        <v>1451</v>
      </c>
      <c r="C241" s="148" t="s">
        <v>617</v>
      </c>
      <c r="D241" s="153" t="n">
        <v>3.989019178</v>
      </c>
      <c r="E241" s="154" t="n">
        <v>7.03</v>
      </c>
      <c r="F241" s="155" t="n">
        <v>28.03</v>
      </c>
      <c r="G241" s="146" t="n">
        <f aca="false">F241/$F$355</f>
        <v>0.000100907239966669</v>
      </c>
      <c r="H241" s="147" t="n">
        <f aca="false">H240+G241</f>
        <v>0.996357799433055</v>
      </c>
      <c r="I241" s="148" t="s">
        <v>1070</v>
      </c>
      <c r="J241" s="148" t="n">
        <v>236</v>
      </c>
    </row>
    <row r="242" customFormat="false" ht="30" hidden="false" customHeight="false" outlineLevel="0" collapsed="false">
      <c r="A242" s="152" t="n">
        <v>21138</v>
      </c>
      <c r="B242" s="16" t="s">
        <v>598</v>
      </c>
      <c r="C242" s="148" t="s">
        <v>72</v>
      </c>
      <c r="D242" s="153" t="n">
        <v>3.258</v>
      </c>
      <c r="E242" s="154" t="n">
        <v>8.45</v>
      </c>
      <c r="F242" s="155" t="n">
        <v>27.6</v>
      </c>
      <c r="G242" s="146" t="n">
        <f aca="false">F242/$F$355</f>
        <v>9.93592516261168E-005</v>
      </c>
      <c r="H242" s="147" t="n">
        <f aca="false">H241+G242</f>
        <v>0.996457158684681</v>
      </c>
      <c r="I242" s="148" t="s">
        <v>1070</v>
      </c>
      <c r="J242" s="148" t="n">
        <v>237</v>
      </c>
    </row>
    <row r="243" customFormat="false" ht="30" hidden="false" customHeight="false" outlineLevel="0" collapsed="false">
      <c r="A243" s="152" t="n">
        <v>9835</v>
      </c>
      <c r="B243" s="16" t="s">
        <v>1452</v>
      </c>
      <c r="C243" s="148" t="s">
        <v>72</v>
      </c>
      <c r="D243" s="153" t="n">
        <v>4.57779</v>
      </c>
      <c r="E243" s="154" t="n">
        <v>5.94</v>
      </c>
      <c r="F243" s="155" t="n">
        <v>27.21</v>
      </c>
      <c r="G243" s="146" t="n">
        <f aca="false">F243/$F$355</f>
        <v>9.79552622009651E-005</v>
      </c>
      <c r="H243" s="147" t="n">
        <f aca="false">H242+G243</f>
        <v>0.996555113946882</v>
      </c>
      <c r="I243" s="148" t="s">
        <v>1070</v>
      </c>
      <c r="J243" s="148" t="n">
        <v>238</v>
      </c>
    </row>
    <row r="244" customFormat="false" ht="15" hidden="false" customHeight="false" outlineLevel="0" collapsed="false">
      <c r="A244" s="152" t="n">
        <v>20083</v>
      </c>
      <c r="B244" s="16" t="s">
        <v>1453</v>
      </c>
      <c r="C244" s="148" t="s">
        <v>21</v>
      </c>
      <c r="D244" s="153" t="n">
        <v>0.481195924</v>
      </c>
      <c r="E244" s="154" t="n">
        <v>56.66</v>
      </c>
      <c r="F244" s="155" t="n">
        <v>27.2</v>
      </c>
      <c r="G244" s="146" t="n">
        <f aca="false">F244/$F$355</f>
        <v>9.79192624721151E-005</v>
      </c>
      <c r="H244" s="147" t="n">
        <f aca="false">H243+G244</f>
        <v>0.996653033209354</v>
      </c>
      <c r="I244" s="148" t="s">
        <v>1070</v>
      </c>
      <c r="J244" s="148" t="n">
        <v>239</v>
      </c>
    </row>
    <row r="245" customFormat="false" ht="30" hidden="false" customHeight="false" outlineLevel="0" collapsed="false">
      <c r="A245" s="152" t="n">
        <v>38191</v>
      </c>
      <c r="B245" s="16" t="s">
        <v>1454</v>
      </c>
      <c r="C245" s="148" t="s">
        <v>21</v>
      </c>
      <c r="D245" s="153" t="n">
        <v>1.3872</v>
      </c>
      <c r="E245" s="154" t="n">
        <v>19.35</v>
      </c>
      <c r="F245" s="155" t="n">
        <v>26.84</v>
      </c>
      <c r="G245" s="146" t="n">
        <f aca="false">F245/$F$355</f>
        <v>9.66232722335136E-005</v>
      </c>
      <c r="H245" s="147" t="n">
        <f aca="false">H244+G245</f>
        <v>0.996749656481588</v>
      </c>
      <c r="I245" s="148" t="s">
        <v>1070</v>
      </c>
      <c r="J245" s="148" t="n">
        <v>240</v>
      </c>
    </row>
    <row r="246" customFormat="false" ht="45" hidden="false" customHeight="false" outlineLevel="0" collapsed="false">
      <c r="A246" s="152" t="n">
        <v>38099</v>
      </c>
      <c r="B246" s="16" t="s">
        <v>1455</v>
      </c>
      <c r="C246" s="148" t="s">
        <v>21</v>
      </c>
      <c r="D246" s="153" t="n">
        <v>18.9644</v>
      </c>
      <c r="E246" s="154" t="n">
        <v>1.41</v>
      </c>
      <c r="F246" s="155" t="n">
        <v>26.74</v>
      </c>
      <c r="G246" s="146" t="n">
        <f aca="false">F246/$F$355</f>
        <v>9.62632749450131E-005</v>
      </c>
      <c r="H246" s="147" t="n">
        <f aca="false">H245+G246</f>
        <v>0.996845919756533</v>
      </c>
      <c r="I246" s="148" t="s">
        <v>1070</v>
      </c>
      <c r="J246" s="148" t="n">
        <v>241</v>
      </c>
    </row>
    <row r="247" customFormat="false" ht="15" hidden="false" customHeight="false" outlineLevel="0" collapsed="false">
      <c r="A247" s="152" t="n">
        <v>43059</v>
      </c>
      <c r="B247" s="16" t="s">
        <v>1456</v>
      </c>
      <c r="C247" s="148" t="s">
        <v>137</v>
      </c>
      <c r="D247" s="153" t="n">
        <v>2.516381651</v>
      </c>
      <c r="E247" s="154" t="n">
        <v>10.18</v>
      </c>
      <c r="F247" s="155" t="n">
        <v>25.61</v>
      </c>
      <c r="G247" s="146" t="n">
        <f aca="false">F247/$F$355</f>
        <v>9.21953055849583E-005</v>
      </c>
      <c r="H247" s="147" t="n">
        <f aca="false">H246+G247</f>
        <v>0.996938115062118</v>
      </c>
      <c r="I247" s="148" t="s">
        <v>1070</v>
      </c>
      <c r="J247" s="148" t="n">
        <v>242</v>
      </c>
    </row>
    <row r="248" customFormat="false" ht="45" hidden="false" customHeight="false" outlineLevel="0" collapsed="false">
      <c r="A248" s="152" t="n">
        <v>1607</v>
      </c>
      <c r="B248" s="16" t="s">
        <v>1457</v>
      </c>
      <c r="C248" s="148" t="s">
        <v>434</v>
      </c>
      <c r="D248" s="153" t="n">
        <v>89.95392</v>
      </c>
      <c r="E248" s="154" t="n">
        <v>0.27</v>
      </c>
      <c r="F248" s="155" t="n">
        <v>24.27</v>
      </c>
      <c r="G248" s="146" t="n">
        <f aca="false">F248/$F$355</f>
        <v>8.73713419190527E-005</v>
      </c>
      <c r="H248" s="147" t="n">
        <f aca="false">H247+G248</f>
        <v>0.997025486404037</v>
      </c>
      <c r="I248" s="148" t="s">
        <v>1070</v>
      </c>
      <c r="J248" s="148" t="n">
        <v>243</v>
      </c>
    </row>
    <row r="249" customFormat="false" ht="15" hidden="false" customHeight="false" outlineLevel="0" collapsed="false">
      <c r="A249" s="152" t="n">
        <v>4253</v>
      </c>
      <c r="B249" s="16" t="s">
        <v>1458</v>
      </c>
      <c r="C249" s="148" t="s">
        <v>316</v>
      </c>
      <c r="D249" s="153" t="n">
        <v>1.707259721</v>
      </c>
      <c r="E249" s="154" t="n">
        <v>14.07</v>
      </c>
      <c r="F249" s="155" t="n">
        <v>24.03</v>
      </c>
      <c r="G249" s="146" t="n">
        <f aca="false">F249/$F$355</f>
        <v>8.65073484266517E-005</v>
      </c>
      <c r="H249" s="147" t="n">
        <f aca="false">H248+G249</f>
        <v>0.997111993752463</v>
      </c>
      <c r="I249" s="148" t="s">
        <v>1070</v>
      </c>
      <c r="J249" s="148" t="n">
        <v>244</v>
      </c>
    </row>
    <row r="250" customFormat="false" ht="30" hidden="false" customHeight="false" outlineLevel="0" collapsed="false">
      <c r="A250" s="152" t="n">
        <v>39432</v>
      </c>
      <c r="B250" s="16" t="s">
        <v>819</v>
      </c>
      <c r="C250" s="148" t="s">
        <v>72</v>
      </c>
      <c r="D250" s="153" t="n">
        <v>8.9334</v>
      </c>
      <c r="E250" s="154" t="n">
        <v>2.66</v>
      </c>
      <c r="F250" s="155" t="n">
        <v>23.76</v>
      </c>
      <c r="G250" s="146" t="n">
        <f aca="false">F250/$F$355</f>
        <v>8.55353557477005E-005</v>
      </c>
      <c r="H250" s="147" t="n">
        <f aca="false">H249+G250</f>
        <v>0.997197529108211</v>
      </c>
      <c r="I250" s="148" t="s">
        <v>1070</v>
      </c>
      <c r="J250" s="148" t="n">
        <v>245</v>
      </c>
    </row>
    <row r="251" customFormat="false" ht="15" hidden="false" customHeight="false" outlineLevel="0" collapsed="false">
      <c r="A251" s="152" t="n">
        <v>12016</v>
      </c>
      <c r="B251" s="16" t="s">
        <v>1459</v>
      </c>
      <c r="C251" s="148" t="s">
        <v>21</v>
      </c>
      <c r="D251" s="153" t="n">
        <v>2.4624</v>
      </c>
      <c r="E251" s="154" t="n">
        <v>9.31</v>
      </c>
      <c r="F251" s="155" t="n">
        <v>22.92</v>
      </c>
      <c r="G251" s="146" t="n">
        <f aca="false">F251/$F$355</f>
        <v>8.2511378524297E-005</v>
      </c>
      <c r="H251" s="147" t="n">
        <f aca="false">H250+G251</f>
        <v>0.997280040486735</v>
      </c>
      <c r="I251" s="148" t="s">
        <v>1070</v>
      </c>
      <c r="J251" s="148" t="n">
        <v>246</v>
      </c>
    </row>
    <row r="252" customFormat="false" ht="30" hidden="false" customHeight="false" outlineLevel="0" collapsed="false">
      <c r="A252" s="152" t="n">
        <v>4430</v>
      </c>
      <c r="B252" s="16" t="s">
        <v>1460</v>
      </c>
      <c r="C252" s="148" t="s">
        <v>72</v>
      </c>
      <c r="D252" s="153" t="n">
        <v>1.99640544</v>
      </c>
      <c r="E252" s="154" t="n">
        <v>11.25</v>
      </c>
      <c r="F252" s="155" t="n">
        <v>22.47</v>
      </c>
      <c r="G252" s="146" t="n">
        <f aca="false">F252/$F$355</f>
        <v>8.08913907260451E-005</v>
      </c>
      <c r="H252" s="147" t="n">
        <f aca="false">H251+G252</f>
        <v>0.997360931877461</v>
      </c>
      <c r="I252" s="148" t="s">
        <v>1070</v>
      </c>
      <c r="J252" s="148" t="n">
        <v>247</v>
      </c>
    </row>
    <row r="253" customFormat="false" ht="30" hidden="false" customHeight="false" outlineLevel="0" collapsed="false">
      <c r="A253" s="152" t="n">
        <v>11904</v>
      </c>
      <c r="B253" s="16" t="s">
        <v>1461</v>
      </c>
      <c r="C253" s="148" t="s">
        <v>72</v>
      </c>
      <c r="D253" s="153" t="n">
        <v>7.77042</v>
      </c>
      <c r="E253" s="154" t="n">
        <v>2.88</v>
      </c>
      <c r="F253" s="155" t="n">
        <v>22.35</v>
      </c>
      <c r="G253" s="146" t="n">
        <f aca="false">F253/$F$355</f>
        <v>8.04593939798446E-005</v>
      </c>
      <c r="H253" s="147" t="n">
        <f aca="false">H252+G253</f>
        <v>0.997441391271441</v>
      </c>
      <c r="I253" s="148" t="s">
        <v>1070</v>
      </c>
      <c r="J253" s="148" t="n">
        <v>248</v>
      </c>
    </row>
    <row r="254" customFormat="false" ht="45" hidden="false" customHeight="false" outlineLevel="0" collapsed="false">
      <c r="A254" s="152" t="n">
        <v>36397</v>
      </c>
      <c r="B254" s="16" t="s">
        <v>1462</v>
      </c>
      <c r="C254" s="148" t="s">
        <v>21</v>
      </c>
      <c r="D254" s="153" t="n">
        <v>0.001143295</v>
      </c>
      <c r="E254" s="154" t="n">
        <v>19373.2</v>
      </c>
      <c r="F254" s="155" t="n">
        <v>22.2</v>
      </c>
      <c r="G254" s="146" t="n">
        <f aca="false">F254/$F$355</f>
        <v>7.99193980470939E-005</v>
      </c>
      <c r="H254" s="147" t="n">
        <f aca="false">H253+G254</f>
        <v>0.997521310669488</v>
      </c>
      <c r="I254" s="148" t="s">
        <v>1070</v>
      </c>
      <c r="J254" s="148" t="n">
        <v>249</v>
      </c>
    </row>
    <row r="255" customFormat="false" ht="30" hidden="false" customHeight="false" outlineLevel="0" collapsed="false">
      <c r="A255" s="152" t="n">
        <v>43461</v>
      </c>
      <c r="B255" s="16" t="s">
        <v>1463</v>
      </c>
      <c r="C255" s="148" t="s">
        <v>316</v>
      </c>
      <c r="D255" s="153" t="n">
        <v>67.801019024</v>
      </c>
      <c r="E255" s="154" t="n">
        <v>0.32</v>
      </c>
      <c r="F255" s="155" t="n">
        <v>21.7</v>
      </c>
      <c r="G255" s="146" t="n">
        <f aca="false">F255/$F$355</f>
        <v>7.81194116045918E-005</v>
      </c>
      <c r="H255" s="147" t="n">
        <f aca="false">H254+G255</f>
        <v>0.997599430081093</v>
      </c>
      <c r="I255" s="148" t="s">
        <v>1070</v>
      </c>
      <c r="J255" s="148" t="n">
        <v>250</v>
      </c>
    </row>
    <row r="256" customFormat="false" ht="30" hidden="false" customHeight="false" outlineLevel="0" collapsed="false">
      <c r="A256" s="152" t="n">
        <v>11864</v>
      </c>
      <c r="B256" s="16" t="s">
        <v>855</v>
      </c>
      <c r="C256" s="148" t="s">
        <v>21</v>
      </c>
      <c r="D256" s="153" t="n">
        <v>1</v>
      </c>
      <c r="E256" s="154" t="n">
        <v>21.08</v>
      </c>
      <c r="F256" s="155" t="n">
        <v>21.08</v>
      </c>
      <c r="G256" s="146" t="n">
        <f aca="false">F256/$F$355</f>
        <v>7.58874284158892E-005</v>
      </c>
      <c r="H256" s="147" t="n">
        <f aca="false">H255+G256</f>
        <v>0.997675317509509</v>
      </c>
      <c r="I256" s="148" t="s">
        <v>1070</v>
      </c>
      <c r="J256" s="148" t="n">
        <v>251</v>
      </c>
    </row>
    <row r="257" customFormat="false" ht="30" hidden="false" customHeight="false" outlineLevel="0" collapsed="false">
      <c r="A257" s="152" t="n">
        <v>1872</v>
      </c>
      <c r="B257" s="16" t="s">
        <v>1464</v>
      </c>
      <c r="C257" s="148" t="s">
        <v>21</v>
      </c>
      <c r="D257" s="153" t="n">
        <v>10</v>
      </c>
      <c r="E257" s="154" t="n">
        <v>2.01</v>
      </c>
      <c r="F257" s="155" t="n">
        <v>20.1</v>
      </c>
      <c r="G257" s="146" t="n">
        <f aca="false">F257/$F$355</f>
        <v>7.2359454988585E-005</v>
      </c>
      <c r="H257" s="147" t="n">
        <f aca="false">H256+G257</f>
        <v>0.997747676964497</v>
      </c>
      <c r="I257" s="148" t="s">
        <v>1070</v>
      </c>
      <c r="J257" s="148" t="n">
        <v>252</v>
      </c>
    </row>
    <row r="258" customFormat="false" ht="30" hidden="false" customHeight="false" outlineLevel="0" collapsed="false">
      <c r="A258" s="152" t="n">
        <v>11753</v>
      </c>
      <c r="B258" s="16" t="s">
        <v>1465</v>
      </c>
      <c r="C258" s="148" t="s">
        <v>21</v>
      </c>
      <c r="D258" s="153" t="n">
        <v>0.696</v>
      </c>
      <c r="E258" s="154" t="n">
        <v>28.6</v>
      </c>
      <c r="F258" s="155" t="n">
        <v>19.91</v>
      </c>
      <c r="G258" s="146" t="n">
        <f aca="false">F258/$F$355</f>
        <v>7.16754601404342E-005</v>
      </c>
      <c r="H258" s="147" t="n">
        <f aca="false">H257+G258</f>
        <v>0.997819352424638</v>
      </c>
      <c r="I258" s="148" t="s">
        <v>1070</v>
      </c>
      <c r="J258" s="148" t="n">
        <v>253</v>
      </c>
    </row>
    <row r="259" customFormat="false" ht="45" hidden="false" customHeight="false" outlineLevel="0" collapsed="false">
      <c r="A259" s="152" t="n">
        <v>11280</v>
      </c>
      <c r="B259" s="16" t="s">
        <v>1466</v>
      </c>
      <c r="C259" s="148" t="s">
        <v>21</v>
      </c>
      <c r="D259" s="153" t="n">
        <v>0.001414327</v>
      </c>
      <c r="E259" s="154" t="n">
        <v>13953.71</v>
      </c>
      <c r="F259" s="155" t="n">
        <v>19.75</v>
      </c>
      <c r="G259" s="146" t="n">
        <f aca="false">F259/$F$355</f>
        <v>7.10994644788336E-005</v>
      </c>
      <c r="H259" s="147" t="n">
        <f aca="false">H258+G259</f>
        <v>0.997890451889117</v>
      </c>
      <c r="I259" s="148" t="s">
        <v>1070</v>
      </c>
      <c r="J259" s="148" t="n">
        <v>254</v>
      </c>
    </row>
    <row r="260" customFormat="false" ht="15" hidden="false" customHeight="false" outlineLevel="0" collapsed="false">
      <c r="A260" s="152" t="n">
        <v>5073</v>
      </c>
      <c r="B260" s="16" t="s">
        <v>621</v>
      </c>
      <c r="C260" s="148" t="s">
        <v>137</v>
      </c>
      <c r="D260" s="153" t="n">
        <v>0.7332</v>
      </c>
      <c r="E260" s="154" t="n">
        <v>25.92</v>
      </c>
      <c r="F260" s="155" t="n">
        <v>19.03</v>
      </c>
      <c r="G260" s="146" t="n">
        <f aca="false">F260/$F$355</f>
        <v>6.85074840016305E-005</v>
      </c>
      <c r="H260" s="147" t="n">
        <f aca="false">H259+G260</f>
        <v>0.997958959373118</v>
      </c>
      <c r="I260" s="148" t="s">
        <v>1070</v>
      </c>
      <c r="J260" s="148" t="n">
        <v>255</v>
      </c>
    </row>
    <row r="261" customFormat="false" ht="45" hidden="false" customHeight="false" outlineLevel="0" collapsed="false">
      <c r="A261" s="152" t="n">
        <v>13761</v>
      </c>
      <c r="B261" s="16" t="s">
        <v>1467</v>
      </c>
      <c r="C261" s="148" t="s">
        <v>21</v>
      </c>
      <c r="D261" s="153" t="n">
        <v>0.007318452</v>
      </c>
      <c r="E261" s="154" t="n">
        <v>2546.14</v>
      </c>
      <c r="F261" s="155" t="n">
        <v>18.34</v>
      </c>
      <c r="G261" s="146" t="n">
        <f aca="false">F261/$F$355</f>
        <v>6.60235027109776E-005</v>
      </c>
      <c r="H261" s="147" t="n">
        <f aca="false">H260+G261</f>
        <v>0.998024982875829</v>
      </c>
      <c r="I261" s="148" t="s">
        <v>1070</v>
      </c>
      <c r="J261" s="148" t="n">
        <v>256</v>
      </c>
    </row>
    <row r="262" customFormat="false" ht="30" hidden="false" customHeight="false" outlineLevel="0" collapsed="false">
      <c r="A262" s="152" t="n">
        <v>36522</v>
      </c>
      <c r="B262" s="16" t="s">
        <v>1468</v>
      </c>
      <c r="C262" s="148" t="s">
        <v>21</v>
      </c>
      <c r="D262" s="153" t="n">
        <v>0.000241389</v>
      </c>
      <c r="E262" s="154" t="n">
        <v>73793.06</v>
      </c>
      <c r="F262" s="155" t="n">
        <v>17.81</v>
      </c>
      <c r="G262" s="146" t="n">
        <f aca="false">F262/$F$355</f>
        <v>6.41155170819253E-005</v>
      </c>
      <c r="H262" s="147" t="n">
        <f aca="false">H261+G262</f>
        <v>0.998089098392911</v>
      </c>
      <c r="I262" s="148" t="s">
        <v>1070</v>
      </c>
      <c r="J262" s="148" t="n">
        <v>257</v>
      </c>
    </row>
    <row r="263" customFormat="false" ht="30" hidden="false" customHeight="false" outlineLevel="0" collapsed="false">
      <c r="A263" s="152" t="n">
        <v>123</v>
      </c>
      <c r="B263" s="16" t="s">
        <v>1469</v>
      </c>
      <c r="C263" s="148" t="s">
        <v>617</v>
      </c>
      <c r="D263" s="153" t="n">
        <v>2.185199078</v>
      </c>
      <c r="E263" s="154" t="n">
        <v>8.12</v>
      </c>
      <c r="F263" s="155" t="n">
        <v>17.74</v>
      </c>
      <c r="G263" s="146" t="n">
        <f aca="false">F263/$F$355</f>
        <v>6.3863518979975E-005</v>
      </c>
      <c r="H263" s="147" t="n">
        <f aca="false">H262+G263</f>
        <v>0.998152961911891</v>
      </c>
      <c r="I263" s="148" t="s">
        <v>1070</v>
      </c>
      <c r="J263" s="148" t="n">
        <v>258</v>
      </c>
    </row>
    <row r="264" customFormat="false" ht="30" hidden="false" customHeight="false" outlineLevel="0" collapsed="false">
      <c r="A264" s="152" t="n">
        <v>6141</v>
      </c>
      <c r="B264" s="16" t="s">
        <v>1470</v>
      </c>
      <c r="C264" s="148" t="s">
        <v>21</v>
      </c>
      <c r="D264" s="153" t="n">
        <v>4.3056</v>
      </c>
      <c r="E264" s="154" t="n">
        <v>4.05</v>
      </c>
      <c r="F264" s="155" t="n">
        <v>17.44</v>
      </c>
      <c r="G264" s="146" t="n">
        <f aca="false">F264/$F$355</f>
        <v>6.27835271144738E-005</v>
      </c>
      <c r="H264" s="147" t="n">
        <f aca="false">H263+G264</f>
        <v>0.998215745439006</v>
      </c>
      <c r="I264" s="148" t="s">
        <v>1070</v>
      </c>
      <c r="J264" s="148" t="n">
        <v>259</v>
      </c>
    </row>
    <row r="265" customFormat="false" ht="15" hidden="false" customHeight="false" outlineLevel="0" collapsed="false">
      <c r="A265" s="152" t="n">
        <v>122</v>
      </c>
      <c r="B265" s="16" t="s">
        <v>1471</v>
      </c>
      <c r="C265" s="148" t="s">
        <v>21</v>
      </c>
      <c r="D265" s="153" t="n">
        <v>0.33187482</v>
      </c>
      <c r="E265" s="154" t="n">
        <v>50.01</v>
      </c>
      <c r="F265" s="155" t="n">
        <v>16.62</v>
      </c>
      <c r="G265" s="146" t="n">
        <f aca="false">F265/$F$355</f>
        <v>5.98315493487703E-005</v>
      </c>
      <c r="H265" s="147" t="n">
        <f aca="false">H264+G265</f>
        <v>0.998275576988354</v>
      </c>
      <c r="I265" s="148" t="s">
        <v>1070</v>
      </c>
      <c r="J265" s="148" t="n">
        <v>260</v>
      </c>
    </row>
    <row r="266" customFormat="false" ht="45" hidden="false" customHeight="false" outlineLevel="0" collapsed="false">
      <c r="A266" s="152" t="n">
        <v>11455</v>
      </c>
      <c r="B266" s="16" t="s">
        <v>388</v>
      </c>
      <c r="C266" s="148" t="s">
        <v>21</v>
      </c>
      <c r="D266" s="153" t="n">
        <v>0.9268</v>
      </c>
      <c r="E266" s="154" t="n">
        <v>16.75</v>
      </c>
      <c r="F266" s="155" t="n">
        <v>15.54</v>
      </c>
      <c r="G266" s="146" t="n">
        <f aca="false">F266/$F$355</f>
        <v>5.59435786329657E-005</v>
      </c>
      <c r="H266" s="147" t="n">
        <f aca="false">H265+G266</f>
        <v>0.998331520566988</v>
      </c>
      <c r="I266" s="148" t="s">
        <v>1070</v>
      </c>
      <c r="J266" s="148" t="n">
        <v>261</v>
      </c>
    </row>
    <row r="267" customFormat="false" ht="45" hidden="false" customHeight="false" outlineLevel="0" collapsed="false">
      <c r="A267" s="152" t="n">
        <v>37761</v>
      </c>
      <c r="B267" s="16" t="s">
        <v>1472</v>
      </c>
      <c r="C267" s="148" t="s">
        <v>21</v>
      </c>
      <c r="D267" s="153" t="n">
        <v>4.5185E-005</v>
      </c>
      <c r="E267" s="154" t="n">
        <v>343179.54</v>
      </c>
      <c r="F267" s="155" t="n">
        <v>15.51</v>
      </c>
      <c r="G267" s="146" t="n">
        <f aca="false">F267/$F$355</f>
        <v>5.58355794464156E-005</v>
      </c>
      <c r="H267" s="147" t="n">
        <f aca="false">H266+G267</f>
        <v>0.998387356146434</v>
      </c>
      <c r="I267" s="148" t="s">
        <v>1070</v>
      </c>
      <c r="J267" s="148" t="n">
        <v>262</v>
      </c>
    </row>
    <row r="268" customFormat="false" ht="30" hidden="false" customHeight="false" outlineLevel="0" collapsed="false">
      <c r="A268" s="152" t="n">
        <v>3767</v>
      </c>
      <c r="B268" s="16" t="s">
        <v>915</v>
      </c>
      <c r="C268" s="148" t="s">
        <v>21</v>
      </c>
      <c r="D268" s="153" t="n">
        <v>16.538</v>
      </c>
      <c r="E268" s="154" t="n">
        <v>0.93</v>
      </c>
      <c r="F268" s="155" t="n">
        <v>15.24</v>
      </c>
      <c r="G268" s="146" t="n">
        <f aca="false">F268/$F$355</f>
        <v>5.48635867674645E-005</v>
      </c>
      <c r="H268" s="147" t="n">
        <f aca="false">H267+G268</f>
        <v>0.998442219733201</v>
      </c>
      <c r="I268" s="148" t="s">
        <v>1070</v>
      </c>
      <c r="J268" s="148" t="n">
        <v>263</v>
      </c>
    </row>
    <row r="269" customFormat="false" ht="30" hidden="false" customHeight="false" outlineLevel="0" collapsed="false">
      <c r="A269" s="152" t="n">
        <v>21127</v>
      </c>
      <c r="B269" s="16" t="s">
        <v>889</v>
      </c>
      <c r="C269" s="148" t="s">
        <v>21</v>
      </c>
      <c r="D269" s="153" t="n">
        <v>4.4425624</v>
      </c>
      <c r="E269" s="154" t="n">
        <v>2.93</v>
      </c>
      <c r="F269" s="155" t="n">
        <v>14.8</v>
      </c>
      <c r="G269" s="146" t="n">
        <f aca="false">F269/$F$355</f>
        <v>5.32795986980626E-005</v>
      </c>
      <c r="H269" s="147" t="n">
        <f aca="false">H268+G269</f>
        <v>0.998495499331899</v>
      </c>
      <c r="I269" s="148" t="s">
        <v>1070</v>
      </c>
      <c r="J269" s="148" t="n">
        <v>264</v>
      </c>
    </row>
    <row r="270" customFormat="false" ht="75" hidden="false" customHeight="false" outlineLevel="0" collapsed="false">
      <c r="A270" s="152" t="n">
        <v>1442</v>
      </c>
      <c r="B270" s="16" t="s">
        <v>1473</v>
      </c>
      <c r="C270" s="148" t="s">
        <v>21</v>
      </c>
      <c r="D270" s="153" t="n">
        <v>0.001419297</v>
      </c>
      <c r="E270" s="154" t="n">
        <v>10136.45</v>
      </c>
      <c r="F270" s="155" t="n">
        <v>14.49</v>
      </c>
      <c r="G270" s="146" t="n">
        <f aca="false">F270/$F$355</f>
        <v>5.21636071037113E-005</v>
      </c>
      <c r="H270" s="147" t="n">
        <f aca="false">H269+G270</f>
        <v>0.998547662939003</v>
      </c>
      <c r="I270" s="148" t="s">
        <v>1070</v>
      </c>
      <c r="J270" s="148" t="n">
        <v>265</v>
      </c>
    </row>
    <row r="271" customFormat="false" ht="15" hidden="false" customHeight="false" outlineLevel="0" collapsed="false">
      <c r="A271" s="152" t="n">
        <v>12815</v>
      </c>
      <c r="B271" s="16" t="s">
        <v>933</v>
      </c>
      <c r="C271" s="148" t="s">
        <v>21</v>
      </c>
      <c r="D271" s="153" t="n">
        <v>1.9038</v>
      </c>
      <c r="E271" s="154" t="n">
        <v>7.4</v>
      </c>
      <c r="F271" s="155" t="n">
        <v>14.25</v>
      </c>
      <c r="G271" s="146" t="n">
        <f aca="false">F271/$F$355</f>
        <v>5.12996136113103E-005</v>
      </c>
      <c r="H271" s="147" t="n">
        <f aca="false">H270+G271</f>
        <v>0.998598962552614</v>
      </c>
      <c r="I271" s="148" t="s">
        <v>1070</v>
      </c>
      <c r="J271" s="148" t="n">
        <v>266</v>
      </c>
    </row>
    <row r="272" customFormat="false" ht="45" hidden="false" customHeight="false" outlineLevel="0" collapsed="false">
      <c r="A272" s="152" t="n">
        <v>39017</v>
      </c>
      <c r="B272" s="16" t="s">
        <v>627</v>
      </c>
      <c r="C272" s="148" t="s">
        <v>21</v>
      </c>
      <c r="D272" s="153" t="n">
        <v>63.963352082</v>
      </c>
      <c r="E272" s="154" t="n">
        <v>0.22</v>
      </c>
      <c r="F272" s="155" t="n">
        <v>14.13</v>
      </c>
      <c r="G272" s="146" t="n">
        <f aca="false">F272/$F$355</f>
        <v>5.08676168651098E-005</v>
      </c>
      <c r="H272" s="147" t="n">
        <f aca="false">H271+G272</f>
        <v>0.998649830169479</v>
      </c>
      <c r="I272" s="148" t="s">
        <v>1070</v>
      </c>
      <c r="J272" s="148" t="n">
        <v>267</v>
      </c>
    </row>
    <row r="273" customFormat="false" ht="30" hidden="false" customHeight="false" outlineLevel="0" collapsed="false">
      <c r="A273" s="152" t="n">
        <v>6153</v>
      </c>
      <c r="B273" s="16" t="s">
        <v>1474</v>
      </c>
      <c r="C273" s="148" t="s">
        <v>21</v>
      </c>
      <c r="D273" s="153" t="n">
        <v>4.3056</v>
      </c>
      <c r="E273" s="154" t="n">
        <v>3.24</v>
      </c>
      <c r="F273" s="155" t="n">
        <v>13.95</v>
      </c>
      <c r="G273" s="146" t="n">
        <f aca="false">F273/$F$355</f>
        <v>5.0219621745809E-005</v>
      </c>
      <c r="H273" s="147" t="n">
        <f aca="false">H272+G273</f>
        <v>0.998700049791225</v>
      </c>
      <c r="I273" s="148" t="s">
        <v>1070</v>
      </c>
      <c r="J273" s="148" t="n">
        <v>268</v>
      </c>
    </row>
    <row r="274" customFormat="false" ht="30" hidden="false" customHeight="false" outlineLevel="0" collapsed="false">
      <c r="A274" s="152" t="n">
        <v>3517</v>
      </c>
      <c r="B274" s="16" t="s">
        <v>1475</v>
      </c>
      <c r="C274" s="148" t="s">
        <v>21</v>
      </c>
      <c r="D274" s="153" t="n">
        <v>3.3096</v>
      </c>
      <c r="E274" s="154" t="n">
        <v>4.12</v>
      </c>
      <c r="F274" s="155" t="n">
        <v>13.64</v>
      </c>
      <c r="G274" s="146" t="n">
        <f aca="false">F274/$F$355</f>
        <v>4.91036301514577E-005</v>
      </c>
      <c r="H274" s="147" t="n">
        <f aca="false">H273+G274</f>
        <v>0.998749153421377</v>
      </c>
      <c r="I274" s="148" t="s">
        <v>1070</v>
      </c>
      <c r="J274" s="148" t="n">
        <v>269</v>
      </c>
    </row>
    <row r="275" customFormat="false" ht="30" hidden="false" customHeight="false" outlineLevel="0" collapsed="false">
      <c r="A275" s="152" t="n">
        <v>11712</v>
      </c>
      <c r="B275" s="16" t="s">
        <v>548</v>
      </c>
      <c r="C275" s="148" t="s">
        <v>21</v>
      </c>
      <c r="D275" s="153" t="n">
        <v>0.348</v>
      </c>
      <c r="E275" s="154" t="n">
        <v>36.95</v>
      </c>
      <c r="F275" s="155" t="n">
        <v>12.9</v>
      </c>
      <c r="G275" s="146" t="n">
        <f aca="false">F275/$F$355</f>
        <v>4.64396502165546E-005</v>
      </c>
      <c r="H275" s="147" t="n">
        <f aca="false">H274+G275</f>
        <v>0.998795593071593</v>
      </c>
      <c r="I275" s="148" t="s">
        <v>1070</v>
      </c>
      <c r="J275" s="148" t="n">
        <v>270</v>
      </c>
    </row>
    <row r="276" customFormat="false" ht="15" hidden="false" customHeight="false" outlineLevel="0" collapsed="false">
      <c r="A276" s="152" t="n">
        <v>5075</v>
      </c>
      <c r="B276" s="16" t="s">
        <v>345</v>
      </c>
      <c r="C276" s="148" t="s">
        <v>137</v>
      </c>
      <c r="D276" s="153" t="n">
        <v>0.498</v>
      </c>
      <c r="E276" s="154" t="n">
        <v>25.43</v>
      </c>
      <c r="F276" s="155" t="n">
        <v>12.65</v>
      </c>
      <c r="G276" s="146" t="n">
        <f aca="false">F276/$F$355</f>
        <v>4.55396569953035E-005</v>
      </c>
      <c r="H276" s="147" t="n">
        <f aca="false">H275+G276</f>
        <v>0.998841132728589</v>
      </c>
      <c r="I276" s="148" t="s">
        <v>1070</v>
      </c>
      <c r="J276" s="148" t="n">
        <v>271</v>
      </c>
    </row>
    <row r="277" customFormat="false" ht="30" hidden="false" customHeight="false" outlineLevel="0" collapsed="false">
      <c r="A277" s="152" t="n">
        <v>13896</v>
      </c>
      <c r="B277" s="16" t="s">
        <v>1476</v>
      </c>
      <c r="C277" s="148" t="s">
        <v>21</v>
      </c>
      <c r="D277" s="153" t="n">
        <v>0.003188332</v>
      </c>
      <c r="E277" s="154" t="n">
        <v>3799.16</v>
      </c>
      <c r="F277" s="155" t="n">
        <v>12.23</v>
      </c>
      <c r="G277" s="146" t="n">
        <f aca="false">F277/$F$355</f>
        <v>4.40276683836017E-005</v>
      </c>
      <c r="H277" s="147" t="n">
        <f aca="false">H276+G277</f>
        <v>0.998885160396972</v>
      </c>
      <c r="I277" s="148" t="s">
        <v>1070</v>
      </c>
      <c r="J277" s="148" t="n">
        <v>272</v>
      </c>
    </row>
    <row r="278" customFormat="false" ht="30" hidden="false" customHeight="false" outlineLevel="0" collapsed="false">
      <c r="A278" s="152" t="n">
        <v>3671</v>
      </c>
      <c r="B278" s="16" t="s">
        <v>685</v>
      </c>
      <c r="C278" s="148" t="s">
        <v>72</v>
      </c>
      <c r="D278" s="153" t="n">
        <v>10.57778</v>
      </c>
      <c r="E278" s="154" t="n">
        <v>1.1</v>
      </c>
      <c r="F278" s="155" t="n">
        <v>11.66</v>
      </c>
      <c r="G278" s="146" t="n">
        <f aca="false">F278/$F$355</f>
        <v>4.19756838391493E-005</v>
      </c>
      <c r="H278" s="147" t="n">
        <f aca="false">H277+G278</f>
        <v>0.998927136080811</v>
      </c>
      <c r="I278" s="148" t="s">
        <v>1070</v>
      </c>
      <c r="J278" s="148" t="n">
        <v>273</v>
      </c>
    </row>
    <row r="279" customFormat="false" ht="30" hidden="false" customHeight="false" outlineLevel="0" collapsed="false">
      <c r="A279" s="152" t="n">
        <v>4720</v>
      </c>
      <c r="B279" s="16" t="s">
        <v>1477</v>
      </c>
      <c r="C279" s="148" t="s">
        <v>91</v>
      </c>
      <c r="D279" s="153" t="n">
        <v>0.0928664</v>
      </c>
      <c r="E279" s="154" t="n">
        <v>111.97</v>
      </c>
      <c r="F279" s="155" t="n">
        <v>10.4</v>
      </c>
      <c r="G279" s="146" t="n">
        <f aca="false">F279/$F$355</f>
        <v>3.7439718004044E-005</v>
      </c>
      <c r="H279" s="147" t="n">
        <f aca="false">H278+G279</f>
        <v>0.998964575798815</v>
      </c>
      <c r="I279" s="148" t="s">
        <v>1070</v>
      </c>
      <c r="J279" s="148" t="n">
        <v>274</v>
      </c>
    </row>
    <row r="280" customFormat="false" ht="30" hidden="false" customHeight="false" outlineLevel="0" collapsed="false">
      <c r="A280" s="152" t="n">
        <v>44073</v>
      </c>
      <c r="B280" s="16" t="s">
        <v>730</v>
      </c>
      <c r="C280" s="148" t="s">
        <v>72</v>
      </c>
      <c r="D280" s="153" t="n">
        <v>19.05</v>
      </c>
      <c r="E280" s="154" t="n">
        <v>0.54</v>
      </c>
      <c r="F280" s="155" t="n">
        <v>10.29</v>
      </c>
      <c r="G280" s="146" t="n">
        <f aca="false">F280/$F$355</f>
        <v>3.70437209866935E-005</v>
      </c>
      <c r="H280" s="147" t="n">
        <f aca="false">H279+G280</f>
        <v>0.999001619519802</v>
      </c>
      <c r="I280" s="148" t="s">
        <v>1070</v>
      </c>
      <c r="J280" s="148" t="n">
        <v>275</v>
      </c>
    </row>
    <row r="281" customFormat="false" ht="30" hidden="false" customHeight="false" outlineLevel="0" collapsed="false">
      <c r="A281" s="152" t="n">
        <v>38780</v>
      </c>
      <c r="B281" s="16" t="s">
        <v>1478</v>
      </c>
      <c r="C281" s="148" t="s">
        <v>21</v>
      </c>
      <c r="D281" s="153" t="n">
        <v>0.462</v>
      </c>
      <c r="E281" s="154" t="n">
        <v>22.08</v>
      </c>
      <c r="F281" s="155" t="n">
        <v>10.2</v>
      </c>
      <c r="G281" s="146" t="n">
        <f aca="false">F281/$F$355</f>
        <v>3.67197234270432E-005</v>
      </c>
      <c r="H281" s="147" t="n">
        <f aca="false">H280+G281</f>
        <v>0.999038339243229</v>
      </c>
      <c r="I281" s="148" t="s">
        <v>1070</v>
      </c>
      <c r="J281" s="148" t="n">
        <v>276</v>
      </c>
    </row>
    <row r="282" customFormat="false" ht="30" hidden="false" customHeight="false" outlineLevel="0" collapsed="false">
      <c r="A282" s="152" t="n">
        <v>1870</v>
      </c>
      <c r="B282" s="16" t="s">
        <v>1479</v>
      </c>
      <c r="C282" s="148" t="s">
        <v>21</v>
      </c>
      <c r="D282" s="153" t="n">
        <v>4.2972</v>
      </c>
      <c r="E282" s="154" t="n">
        <v>2.3</v>
      </c>
      <c r="F282" s="155" t="n">
        <v>9.88</v>
      </c>
      <c r="G282" s="146" t="n">
        <f aca="false">F282/$F$355</f>
        <v>3.55677321038418E-005</v>
      </c>
      <c r="H282" s="147" t="n">
        <f aca="false">H281+G282</f>
        <v>0.999073906975333</v>
      </c>
      <c r="I282" s="148" t="s">
        <v>1070</v>
      </c>
      <c r="J282" s="148" t="n">
        <v>277</v>
      </c>
    </row>
    <row r="283" customFormat="false" ht="30" hidden="false" customHeight="false" outlineLevel="0" collapsed="false">
      <c r="A283" s="152" t="n">
        <v>4512</v>
      </c>
      <c r="B283" s="16" t="s">
        <v>343</v>
      </c>
      <c r="C283" s="148" t="s">
        <v>72</v>
      </c>
      <c r="D283" s="153" t="n">
        <v>3</v>
      </c>
      <c r="E283" s="154" t="n">
        <v>3.21</v>
      </c>
      <c r="F283" s="155" t="n">
        <v>9.63</v>
      </c>
      <c r="G283" s="146" t="n">
        <f aca="false">F283/$F$355</f>
        <v>3.46677388825907E-005</v>
      </c>
      <c r="H283" s="147" t="n">
        <f aca="false">H282+G283</f>
        <v>0.999108574714215</v>
      </c>
      <c r="I283" s="148" t="s">
        <v>1070</v>
      </c>
      <c r="J283" s="148" t="n">
        <v>278</v>
      </c>
    </row>
    <row r="284" customFormat="false" ht="15" hidden="false" customHeight="false" outlineLevel="0" collapsed="false">
      <c r="A284" s="152" t="n">
        <v>44329</v>
      </c>
      <c r="B284" s="16" t="s">
        <v>945</v>
      </c>
      <c r="C284" s="148" t="s">
        <v>617</v>
      </c>
      <c r="D284" s="153" t="n">
        <v>0.91632</v>
      </c>
      <c r="E284" s="154" t="n">
        <v>9.64</v>
      </c>
      <c r="F284" s="155" t="n">
        <v>9.16</v>
      </c>
      <c r="G284" s="146" t="n">
        <f aca="false">F284/$F$355</f>
        <v>3.29757516266388E-005</v>
      </c>
      <c r="H284" s="147" t="n">
        <f aca="false">H283+G284</f>
        <v>0.999141550465842</v>
      </c>
      <c r="I284" s="148" t="s">
        <v>1070</v>
      </c>
      <c r="J284" s="148" t="n">
        <v>279</v>
      </c>
    </row>
    <row r="285" customFormat="false" ht="30" hidden="false" customHeight="false" outlineLevel="0" collapsed="false">
      <c r="A285" s="152" t="n">
        <v>5103</v>
      </c>
      <c r="B285" s="16" t="s">
        <v>1480</v>
      </c>
      <c r="C285" s="148" t="s">
        <v>21</v>
      </c>
      <c r="D285" s="153" t="n">
        <v>0.462</v>
      </c>
      <c r="E285" s="154" t="n">
        <v>19.75</v>
      </c>
      <c r="F285" s="155" t="n">
        <v>9.12</v>
      </c>
      <c r="G285" s="146" t="n">
        <f aca="false">F285/$F$355</f>
        <v>3.28317527112386E-005</v>
      </c>
      <c r="H285" s="147" t="n">
        <f aca="false">H284+G285</f>
        <v>0.999174382218553</v>
      </c>
      <c r="I285" s="148" t="s">
        <v>1070</v>
      </c>
      <c r="J285" s="148" t="n">
        <v>280</v>
      </c>
    </row>
    <row r="286" customFormat="false" ht="30" hidden="false" customHeight="false" outlineLevel="0" collapsed="false">
      <c r="A286" s="152" t="n">
        <v>6142</v>
      </c>
      <c r="B286" s="16" t="s">
        <v>769</v>
      </c>
      <c r="C286" s="148" t="s">
        <v>21</v>
      </c>
      <c r="D286" s="153" t="n">
        <v>1</v>
      </c>
      <c r="E286" s="154" t="n">
        <v>9.07</v>
      </c>
      <c r="F286" s="155" t="n">
        <v>9.07</v>
      </c>
      <c r="G286" s="146" t="n">
        <f aca="false">F286/$F$355</f>
        <v>3.26517540669884E-005</v>
      </c>
      <c r="H286" s="147" t="n">
        <f aca="false">H285+G286</f>
        <v>0.99920703397262</v>
      </c>
      <c r="I286" s="148" t="s">
        <v>1070</v>
      </c>
      <c r="J286" s="148" t="n">
        <v>281</v>
      </c>
    </row>
    <row r="287" customFormat="false" ht="30" hidden="false" customHeight="false" outlineLevel="0" collapsed="false">
      <c r="A287" s="152" t="n">
        <v>6155</v>
      </c>
      <c r="B287" s="16" t="s">
        <v>1481</v>
      </c>
      <c r="C287" s="148" t="s">
        <v>21</v>
      </c>
      <c r="D287" s="153" t="n">
        <v>0.5532</v>
      </c>
      <c r="E287" s="154" t="n">
        <v>16.01</v>
      </c>
      <c r="F287" s="155" t="n">
        <v>8.86</v>
      </c>
      <c r="G287" s="146" t="n">
        <f aca="false">F287/$F$355</f>
        <v>3.18957597611375E-005</v>
      </c>
      <c r="H287" s="147" t="n">
        <f aca="false">H286+G287</f>
        <v>0.999238929732381</v>
      </c>
      <c r="I287" s="148" t="s">
        <v>1070</v>
      </c>
      <c r="J287" s="148" t="n">
        <v>282</v>
      </c>
    </row>
    <row r="288" customFormat="false" ht="30" hidden="false" customHeight="false" outlineLevel="0" collapsed="false">
      <c r="A288" s="152" t="n">
        <v>3670</v>
      </c>
      <c r="B288" s="16" t="s">
        <v>544</v>
      </c>
      <c r="C288" s="148" t="s">
        <v>21</v>
      </c>
      <c r="D288" s="153" t="n">
        <v>0.348</v>
      </c>
      <c r="E288" s="154" t="n">
        <v>24.36</v>
      </c>
      <c r="F288" s="155" t="n">
        <v>8.5</v>
      </c>
      <c r="G288" s="146" t="n">
        <f aca="false">F288/$F$355</f>
        <v>3.0599769522536E-005</v>
      </c>
      <c r="H288" s="147" t="n">
        <f aca="false">H287+G288</f>
        <v>0.999269529501904</v>
      </c>
      <c r="I288" s="148" t="s">
        <v>1070</v>
      </c>
      <c r="J288" s="148" t="n">
        <v>283</v>
      </c>
    </row>
    <row r="289" customFormat="false" ht="30" hidden="false" customHeight="false" outlineLevel="0" collapsed="false">
      <c r="A289" s="152" t="n">
        <v>7091</v>
      </c>
      <c r="B289" s="16" t="s">
        <v>1482</v>
      </c>
      <c r="C289" s="148" t="s">
        <v>21</v>
      </c>
      <c r="D289" s="153" t="n">
        <v>0.462</v>
      </c>
      <c r="E289" s="154" t="n">
        <v>17.98</v>
      </c>
      <c r="F289" s="155" t="n">
        <v>8.31</v>
      </c>
      <c r="G289" s="146" t="n">
        <f aca="false">F289/$F$355</f>
        <v>2.99157746743852E-005</v>
      </c>
      <c r="H289" s="147" t="n">
        <f aca="false">H288+G289</f>
        <v>0.999299445276579</v>
      </c>
      <c r="I289" s="148" t="s">
        <v>1070</v>
      </c>
      <c r="J289" s="148" t="n">
        <v>284</v>
      </c>
    </row>
    <row r="290" customFormat="false" ht="15" hidden="false" customHeight="false" outlineLevel="0" collapsed="false">
      <c r="A290" s="152" t="n">
        <v>4096</v>
      </c>
      <c r="B290" s="16" t="s">
        <v>1483</v>
      </c>
      <c r="C290" s="148" t="s">
        <v>316</v>
      </c>
      <c r="D290" s="153" t="n">
        <v>0.463929272</v>
      </c>
      <c r="E290" s="154" t="n">
        <v>17.48</v>
      </c>
      <c r="F290" s="155" t="n">
        <v>8.11</v>
      </c>
      <c r="G290" s="146" t="n">
        <f aca="false">F290/$F$355</f>
        <v>2.91957800973843E-005</v>
      </c>
      <c r="H290" s="147" t="n">
        <f aca="false">H289+G290</f>
        <v>0.999328641056676</v>
      </c>
      <c r="I290" s="148" t="s">
        <v>1070</v>
      </c>
      <c r="J290" s="148" t="n">
        <v>285</v>
      </c>
    </row>
    <row r="291" customFormat="false" ht="45" hidden="false" customHeight="false" outlineLevel="0" collapsed="false">
      <c r="A291" s="152" t="s">
        <v>926</v>
      </c>
      <c r="B291" s="16" t="s">
        <v>927</v>
      </c>
      <c r="C291" s="148" t="s">
        <v>617</v>
      </c>
      <c r="D291" s="153" t="n">
        <v>0.344772</v>
      </c>
      <c r="E291" s="154" t="n">
        <v>23.5</v>
      </c>
      <c r="F291" s="155" t="n">
        <v>8.1</v>
      </c>
      <c r="G291" s="146" t="n">
        <f aca="false">F291/$F$355</f>
        <v>2.91597803685343E-005</v>
      </c>
      <c r="H291" s="147" t="n">
        <f aca="false">H290+G291</f>
        <v>0.999357800837045</v>
      </c>
      <c r="I291" s="148" t="s">
        <v>1070</v>
      </c>
      <c r="J291" s="148" t="n">
        <v>286</v>
      </c>
    </row>
    <row r="292" customFormat="false" ht="15" hidden="false" customHeight="false" outlineLevel="0" collapsed="false">
      <c r="A292" s="152" t="n">
        <v>5066</v>
      </c>
      <c r="B292" s="16" t="s">
        <v>749</v>
      </c>
      <c r="C292" s="148" t="s">
        <v>137</v>
      </c>
      <c r="D292" s="153" t="n">
        <v>0.23905</v>
      </c>
      <c r="E292" s="154" t="n">
        <v>33.51</v>
      </c>
      <c r="F292" s="155" t="n">
        <v>7.98</v>
      </c>
      <c r="G292" s="146" t="n">
        <f aca="false">F292/$F$355</f>
        <v>2.87277836223338E-005</v>
      </c>
      <c r="H292" s="147" t="n">
        <f aca="false">H291+G292</f>
        <v>0.999386528620667</v>
      </c>
      <c r="I292" s="148" t="s">
        <v>1070</v>
      </c>
      <c r="J292" s="148" t="n">
        <v>287</v>
      </c>
    </row>
    <row r="293" customFormat="false" ht="30" hidden="false" customHeight="false" outlineLevel="0" collapsed="false">
      <c r="A293" s="152" t="n">
        <v>43464</v>
      </c>
      <c r="B293" s="16" t="s">
        <v>1484</v>
      </c>
      <c r="C293" s="148" t="s">
        <v>316</v>
      </c>
      <c r="D293" s="153" t="n">
        <v>793.130582288</v>
      </c>
      <c r="E293" s="154" t="n">
        <v>0.01</v>
      </c>
      <c r="F293" s="155" t="n">
        <v>7.93</v>
      </c>
      <c r="G293" s="146" t="n">
        <f aca="false">F293/$F$355</f>
        <v>2.85477849780835E-005</v>
      </c>
      <c r="H293" s="147" t="n">
        <f aca="false">H292+G293</f>
        <v>0.999415076405645</v>
      </c>
      <c r="I293" s="148" t="s">
        <v>1070</v>
      </c>
      <c r="J293" s="148" t="n">
        <v>288</v>
      </c>
    </row>
    <row r="294" customFormat="false" ht="75" hidden="false" customHeight="false" outlineLevel="0" collapsed="false">
      <c r="A294" s="152" t="n">
        <v>3363</v>
      </c>
      <c r="B294" s="16" t="s">
        <v>1485</v>
      </c>
      <c r="C294" s="148" t="s">
        <v>21</v>
      </c>
      <c r="D294" s="153" t="n">
        <v>5.6485E-005</v>
      </c>
      <c r="E294" s="154" t="n">
        <v>127600</v>
      </c>
      <c r="F294" s="155" t="n">
        <v>7.21</v>
      </c>
      <c r="G294" s="146" t="n">
        <f aca="false">F294/$F$355</f>
        <v>2.59558045008805E-005</v>
      </c>
      <c r="H294" s="147" t="n">
        <f aca="false">H293+G294</f>
        <v>0.999441032210146</v>
      </c>
      <c r="I294" s="148" t="s">
        <v>1070</v>
      </c>
      <c r="J294" s="148" t="n">
        <v>289</v>
      </c>
    </row>
    <row r="295" customFormat="false" ht="15" hidden="false" customHeight="false" outlineLevel="0" collapsed="false">
      <c r="A295" s="152" t="n">
        <v>5074</v>
      </c>
      <c r="B295" s="16" t="s">
        <v>623</v>
      </c>
      <c r="C295" s="148" t="s">
        <v>137</v>
      </c>
      <c r="D295" s="153" t="n">
        <v>0.2496</v>
      </c>
      <c r="E295" s="154" t="n">
        <v>28.49</v>
      </c>
      <c r="F295" s="155" t="n">
        <v>7.18</v>
      </c>
      <c r="G295" s="146" t="n">
        <f aca="false">F295/$F$355</f>
        <v>2.58478053143304E-005</v>
      </c>
      <c r="H295" s="147" t="n">
        <f aca="false">H294+G295</f>
        <v>0.99946688001546</v>
      </c>
      <c r="I295" s="148" t="s">
        <v>1070</v>
      </c>
      <c r="J295" s="148" t="n">
        <v>290</v>
      </c>
    </row>
    <row r="296" customFormat="false" ht="75" hidden="false" customHeight="false" outlineLevel="0" collapsed="false">
      <c r="A296" s="152" t="n">
        <v>39813</v>
      </c>
      <c r="B296" s="16" t="s">
        <v>1486</v>
      </c>
      <c r="C296" s="148" t="s">
        <v>21</v>
      </c>
      <c r="D296" s="153" t="n">
        <v>0.000241389</v>
      </c>
      <c r="E296" s="154" t="n">
        <v>29146.62</v>
      </c>
      <c r="F296" s="155" t="n">
        <v>7.03</v>
      </c>
      <c r="G296" s="146" t="n">
        <f aca="false">F296/$F$355</f>
        <v>2.53078093815797E-005</v>
      </c>
      <c r="H296" s="147" t="n">
        <f aca="false">H295+G296</f>
        <v>0.999492187824842</v>
      </c>
      <c r="I296" s="148" t="s">
        <v>1070</v>
      </c>
      <c r="J296" s="148" t="n">
        <v>291</v>
      </c>
    </row>
    <row r="297" customFormat="false" ht="30" hidden="false" customHeight="false" outlineLevel="0" collapsed="false">
      <c r="A297" s="152" t="n">
        <v>7097</v>
      </c>
      <c r="B297" s="16" t="s">
        <v>1487</v>
      </c>
      <c r="C297" s="148" t="s">
        <v>21</v>
      </c>
      <c r="D297" s="153" t="n">
        <v>0.8676</v>
      </c>
      <c r="E297" s="154" t="n">
        <v>7.99</v>
      </c>
      <c r="F297" s="155" t="n">
        <v>6.93</v>
      </c>
      <c r="G297" s="146" t="n">
        <f aca="false">F297/$F$355</f>
        <v>2.49478120930793E-005</v>
      </c>
      <c r="H297" s="147" t="n">
        <f aca="false">H296+G297</f>
        <v>0.999517135636935</v>
      </c>
      <c r="I297" s="148" t="s">
        <v>1070</v>
      </c>
      <c r="J297" s="148" t="n">
        <v>292</v>
      </c>
    </row>
    <row r="298" customFormat="false" ht="30" hidden="false" customHeight="false" outlineLevel="0" collapsed="false">
      <c r="A298" s="152" t="n">
        <v>11741</v>
      </c>
      <c r="B298" s="16" t="s">
        <v>1488</v>
      </c>
      <c r="C298" s="148" t="s">
        <v>21</v>
      </c>
      <c r="D298" s="153" t="n">
        <v>0.696</v>
      </c>
      <c r="E298" s="154" t="n">
        <v>9.9</v>
      </c>
      <c r="F298" s="155" t="n">
        <v>6.89</v>
      </c>
      <c r="G298" s="146" t="n">
        <f aca="false">F298/$F$355</f>
        <v>2.48038131776791E-005</v>
      </c>
      <c r="H298" s="147" t="n">
        <f aca="false">H297+G298</f>
        <v>0.999541939450113</v>
      </c>
      <c r="I298" s="148" t="s">
        <v>1070</v>
      </c>
      <c r="J298" s="148" t="n">
        <v>293</v>
      </c>
    </row>
    <row r="299" customFormat="false" ht="15" hidden="false" customHeight="false" outlineLevel="0" collapsed="false">
      <c r="A299" s="152" t="n">
        <v>38383</v>
      </c>
      <c r="B299" s="16" t="s">
        <v>1489</v>
      </c>
      <c r="C299" s="148" t="s">
        <v>21</v>
      </c>
      <c r="D299" s="153" t="n">
        <v>3.621792964</v>
      </c>
      <c r="E299" s="154" t="n">
        <v>1.8</v>
      </c>
      <c r="F299" s="155" t="n">
        <v>6.52</v>
      </c>
      <c r="G299" s="146" t="n">
        <f aca="false">F299/$F$355</f>
        <v>2.34718232102276E-005</v>
      </c>
      <c r="H299" s="147" t="n">
        <f aca="false">H298+G299</f>
        <v>0.999565411273323</v>
      </c>
      <c r="I299" s="148" t="s">
        <v>1070</v>
      </c>
      <c r="J299" s="148" t="n">
        <v>294</v>
      </c>
    </row>
    <row r="300" customFormat="false" ht="30" hidden="false" customHeight="false" outlineLevel="0" collapsed="false">
      <c r="A300" s="152" t="n">
        <v>301</v>
      </c>
      <c r="B300" s="16" t="s">
        <v>1490</v>
      </c>
      <c r="C300" s="148" t="s">
        <v>21</v>
      </c>
      <c r="D300" s="153" t="n">
        <v>2.1396</v>
      </c>
      <c r="E300" s="154" t="n">
        <v>3</v>
      </c>
      <c r="F300" s="155" t="n">
        <v>6.42</v>
      </c>
      <c r="G300" s="146" t="n">
        <f aca="false">F300/$F$355</f>
        <v>2.31118259217272E-005</v>
      </c>
      <c r="H300" s="147" t="n">
        <f aca="false">H299+G300</f>
        <v>0.999588523099244</v>
      </c>
      <c r="I300" s="148" t="s">
        <v>1070</v>
      </c>
      <c r="J300" s="148" t="n">
        <v>295</v>
      </c>
    </row>
    <row r="301" customFormat="false" ht="30" hidden="false" customHeight="false" outlineLevel="0" collapsed="false">
      <c r="A301" s="152" t="n">
        <v>11055</v>
      </c>
      <c r="B301" s="16" t="s">
        <v>1491</v>
      </c>
      <c r="C301" s="148" t="s">
        <v>21</v>
      </c>
      <c r="D301" s="153" t="n">
        <v>75.73896</v>
      </c>
      <c r="E301" s="154" t="n">
        <v>0.08</v>
      </c>
      <c r="F301" s="155" t="n">
        <v>6.04</v>
      </c>
      <c r="G301" s="146" t="n">
        <f aca="false">F301/$F$355</f>
        <v>2.17438362254256E-005</v>
      </c>
      <c r="H301" s="147" t="n">
        <f aca="false">H300+G301</f>
        <v>0.99961026693547</v>
      </c>
      <c r="I301" s="148" t="s">
        <v>1070</v>
      </c>
      <c r="J301" s="148" t="n">
        <v>296</v>
      </c>
    </row>
    <row r="302" customFormat="false" ht="30" hidden="false" customHeight="false" outlineLevel="0" collapsed="false">
      <c r="A302" s="152" t="n">
        <v>3398</v>
      </c>
      <c r="B302" s="16" t="s">
        <v>849</v>
      </c>
      <c r="C302" s="148" t="s">
        <v>21</v>
      </c>
      <c r="D302" s="153" t="n">
        <v>1</v>
      </c>
      <c r="E302" s="154" t="n">
        <v>5.84</v>
      </c>
      <c r="F302" s="155" t="n">
        <v>5.84</v>
      </c>
      <c r="G302" s="146" t="n">
        <f aca="false">F302/$F$355</f>
        <v>2.10238416484247E-005</v>
      </c>
      <c r="H302" s="147" t="n">
        <f aca="false">H301+G302</f>
        <v>0.999631290777118</v>
      </c>
      <c r="I302" s="148" t="s">
        <v>1070</v>
      </c>
      <c r="J302" s="148" t="n">
        <v>297</v>
      </c>
    </row>
    <row r="303" customFormat="false" ht="30" hidden="false" customHeight="false" outlineLevel="0" collapsed="false">
      <c r="A303" s="152" t="n">
        <v>20254</v>
      </c>
      <c r="B303" s="16" t="s">
        <v>1492</v>
      </c>
      <c r="C303" s="148" t="s">
        <v>21</v>
      </c>
      <c r="D303" s="153" t="n">
        <v>0.2316</v>
      </c>
      <c r="E303" s="154" t="n">
        <v>25.06</v>
      </c>
      <c r="F303" s="155" t="n">
        <v>5.8</v>
      </c>
      <c r="G303" s="146" t="n">
        <f aca="false">F303/$F$355</f>
        <v>2.08798427330245E-005</v>
      </c>
      <c r="H303" s="147" t="n">
        <f aca="false">H302+G303</f>
        <v>0.999652170619851</v>
      </c>
      <c r="I303" s="148" t="s">
        <v>1070</v>
      </c>
      <c r="J303" s="148" t="n">
        <v>298</v>
      </c>
    </row>
    <row r="304" customFormat="false" ht="30" hidden="false" customHeight="false" outlineLevel="0" collapsed="false">
      <c r="A304" s="152" t="n">
        <v>34557</v>
      </c>
      <c r="B304" s="16" t="s">
        <v>1493</v>
      </c>
      <c r="C304" s="148" t="s">
        <v>72</v>
      </c>
      <c r="D304" s="153" t="n">
        <v>2.479092</v>
      </c>
      <c r="E304" s="154" t="n">
        <v>2.33</v>
      </c>
      <c r="F304" s="155" t="n">
        <v>5.78</v>
      </c>
      <c r="G304" s="146" t="n">
        <f aca="false">F304/$F$355</f>
        <v>2.08078432753245E-005</v>
      </c>
      <c r="H304" s="147" t="n">
        <f aca="false">H303+G304</f>
        <v>0.999672978463127</v>
      </c>
      <c r="I304" s="148" t="s">
        <v>1070</v>
      </c>
      <c r="J304" s="148" t="n">
        <v>299</v>
      </c>
    </row>
    <row r="305" customFormat="false" ht="30" hidden="false" customHeight="false" outlineLevel="0" collapsed="false">
      <c r="A305" s="152" t="n">
        <v>7139</v>
      </c>
      <c r="B305" s="16" t="s">
        <v>1494</v>
      </c>
      <c r="C305" s="148" t="s">
        <v>21</v>
      </c>
      <c r="D305" s="153" t="n">
        <v>3.151668</v>
      </c>
      <c r="E305" s="154" t="n">
        <v>1.67</v>
      </c>
      <c r="F305" s="155" t="n">
        <v>5.26</v>
      </c>
      <c r="G305" s="146" t="n">
        <f aca="false">F305/$F$355</f>
        <v>1.89358573751223E-005</v>
      </c>
      <c r="H305" s="147" t="n">
        <f aca="false">H304+G305</f>
        <v>0.999691914320502</v>
      </c>
      <c r="I305" s="148" t="s">
        <v>1070</v>
      </c>
      <c r="J305" s="148" t="n">
        <v>300</v>
      </c>
    </row>
    <row r="306" customFormat="false" ht="30" hidden="false" customHeight="false" outlineLevel="0" collapsed="false">
      <c r="A306" s="152" t="n">
        <v>39276</v>
      </c>
      <c r="B306" s="16" t="s">
        <v>1495</v>
      </c>
      <c r="C306" s="148" t="s">
        <v>21</v>
      </c>
      <c r="D306" s="153" t="n">
        <v>1</v>
      </c>
      <c r="E306" s="154" t="n">
        <v>5.22</v>
      </c>
      <c r="F306" s="155" t="n">
        <v>5.22</v>
      </c>
      <c r="G306" s="146" t="n">
        <f aca="false">F306/$F$355</f>
        <v>1.87918584597221E-005</v>
      </c>
      <c r="H306" s="147" t="n">
        <f aca="false">H305+G306</f>
        <v>0.999710706178962</v>
      </c>
      <c r="I306" s="148" t="s">
        <v>1070</v>
      </c>
      <c r="J306" s="148" t="n">
        <v>301</v>
      </c>
    </row>
    <row r="307" customFormat="false" ht="15" hidden="false" customHeight="false" outlineLevel="0" collapsed="false">
      <c r="A307" s="152" t="n">
        <v>40304</v>
      </c>
      <c r="B307" s="16" t="s">
        <v>625</v>
      </c>
      <c r="C307" s="148" t="s">
        <v>137</v>
      </c>
      <c r="D307" s="153" t="n">
        <v>0.156</v>
      </c>
      <c r="E307" s="154" t="n">
        <v>31.39</v>
      </c>
      <c r="F307" s="155" t="n">
        <v>4.84</v>
      </c>
      <c r="G307" s="146" t="n">
        <f aca="false">F307/$F$355</f>
        <v>1.74238687634205E-005</v>
      </c>
      <c r="H307" s="147" t="n">
        <f aca="false">H306+G307</f>
        <v>0.999728130047725</v>
      </c>
      <c r="I307" s="148" t="s">
        <v>1070</v>
      </c>
      <c r="J307" s="148" t="n">
        <v>302</v>
      </c>
    </row>
    <row r="308" customFormat="false" ht="30" hidden="false" customHeight="false" outlineLevel="0" collapsed="false">
      <c r="A308" s="152" t="n">
        <v>1574</v>
      </c>
      <c r="B308" s="16" t="s">
        <v>1496</v>
      </c>
      <c r="C308" s="148" t="s">
        <v>21</v>
      </c>
      <c r="D308" s="153" t="n">
        <v>4.4136</v>
      </c>
      <c r="E308" s="154" t="n">
        <v>1.09</v>
      </c>
      <c r="F308" s="155" t="n">
        <v>4.81</v>
      </c>
      <c r="G308" s="146" t="n">
        <f aca="false">F308/$F$355</f>
        <v>1.73158695768703E-005</v>
      </c>
      <c r="H308" s="147" t="n">
        <f aca="false">H307+G308</f>
        <v>0.999745445917302</v>
      </c>
      <c r="I308" s="148" t="s">
        <v>1070</v>
      </c>
      <c r="J308" s="148" t="n">
        <v>303</v>
      </c>
    </row>
    <row r="309" customFormat="false" ht="30" hidden="false" customHeight="false" outlineLevel="0" collapsed="false">
      <c r="A309" s="152" t="n">
        <v>7319</v>
      </c>
      <c r="B309" s="16" t="s">
        <v>1497</v>
      </c>
      <c r="C309" s="148" t="s">
        <v>617</v>
      </c>
      <c r="D309" s="153" t="n">
        <v>0.3342</v>
      </c>
      <c r="E309" s="154" t="n">
        <v>14.12</v>
      </c>
      <c r="F309" s="155" t="n">
        <v>4.72</v>
      </c>
      <c r="G309" s="146" t="n">
        <f aca="false">F309/$F$355</f>
        <v>1.699187201722E-005</v>
      </c>
      <c r="H309" s="147" t="n">
        <f aca="false">H308+G309</f>
        <v>0.999762437789319</v>
      </c>
      <c r="I309" s="148" t="s">
        <v>1070</v>
      </c>
      <c r="J309" s="148" t="n">
        <v>304</v>
      </c>
    </row>
    <row r="310" customFormat="false" ht="30" hidden="false" customHeight="false" outlineLevel="0" collapsed="false">
      <c r="A310" s="152" t="n">
        <v>3529</v>
      </c>
      <c r="B310" s="16" t="s">
        <v>1498</v>
      </c>
      <c r="C310" s="148" t="s">
        <v>21</v>
      </c>
      <c r="D310" s="153" t="n">
        <v>4.178616</v>
      </c>
      <c r="E310" s="154" t="n">
        <v>0.98</v>
      </c>
      <c r="F310" s="155" t="n">
        <v>4.1</v>
      </c>
      <c r="G310" s="146" t="n">
        <f aca="false">F310/$F$355</f>
        <v>1.47598888285173E-005</v>
      </c>
      <c r="H310" s="147" t="n">
        <f aca="false">H309+G310</f>
        <v>0.999777197678148</v>
      </c>
      <c r="I310" s="148" t="s">
        <v>1070</v>
      </c>
      <c r="J310" s="148" t="n">
        <v>305</v>
      </c>
    </row>
    <row r="311" customFormat="false" ht="30" hidden="false" customHeight="false" outlineLevel="0" collapsed="false">
      <c r="A311" s="152" t="n">
        <v>1575</v>
      </c>
      <c r="B311" s="16" t="s">
        <v>1499</v>
      </c>
      <c r="C311" s="148" t="s">
        <v>21</v>
      </c>
      <c r="D311" s="153" t="n">
        <v>3</v>
      </c>
      <c r="E311" s="154" t="n">
        <v>1.3</v>
      </c>
      <c r="F311" s="155" t="n">
        <v>3.9</v>
      </c>
      <c r="G311" s="146" t="n">
        <f aca="false">F311/$F$355</f>
        <v>1.40398942515165E-005</v>
      </c>
      <c r="H311" s="147" t="n">
        <f aca="false">H310+G311</f>
        <v>0.999791237572399</v>
      </c>
      <c r="I311" s="148" t="s">
        <v>1070</v>
      </c>
      <c r="J311" s="148" t="n">
        <v>306</v>
      </c>
    </row>
    <row r="312" customFormat="false" ht="45" hidden="false" customHeight="false" outlineLevel="0" collapsed="false">
      <c r="A312" s="152" t="n">
        <v>1358</v>
      </c>
      <c r="B312" s="16" t="s">
        <v>1500</v>
      </c>
      <c r="C312" s="148" t="s">
        <v>49</v>
      </c>
      <c r="D312" s="153" t="n">
        <v>0.135249842</v>
      </c>
      <c r="E312" s="154" t="n">
        <v>27.53</v>
      </c>
      <c r="F312" s="155" t="n">
        <v>3.73</v>
      </c>
      <c r="G312" s="146" t="n">
        <f aca="false">F312/$F$355</f>
        <v>1.34278988610658E-005</v>
      </c>
      <c r="H312" s="147" t="n">
        <f aca="false">H311+G312</f>
        <v>0.99980466547126</v>
      </c>
      <c r="I312" s="148" t="s">
        <v>1070</v>
      </c>
      <c r="J312" s="148" t="n">
        <v>307</v>
      </c>
    </row>
    <row r="313" customFormat="false" ht="30" hidden="false" customHeight="false" outlineLevel="0" collapsed="false">
      <c r="A313" s="152" t="n">
        <v>296</v>
      </c>
      <c r="B313" s="16" t="s">
        <v>1501</v>
      </c>
      <c r="C313" s="148" t="s">
        <v>21</v>
      </c>
      <c r="D313" s="153" t="n">
        <v>2.1408</v>
      </c>
      <c r="E313" s="154" t="n">
        <v>1.69</v>
      </c>
      <c r="F313" s="155" t="n">
        <v>3.62</v>
      </c>
      <c r="G313" s="146" t="n">
        <f aca="false">F313/$F$355</f>
        <v>1.30319018437153E-005</v>
      </c>
      <c r="H313" s="147" t="n">
        <f aca="false">H312+G313</f>
        <v>0.999817697373104</v>
      </c>
      <c r="I313" s="148" t="s">
        <v>1070</v>
      </c>
      <c r="J313" s="148" t="n">
        <v>308</v>
      </c>
    </row>
    <row r="314" customFormat="false" ht="30" hidden="false" customHeight="false" outlineLevel="0" collapsed="false">
      <c r="A314" s="152" t="n">
        <v>1884</v>
      </c>
      <c r="B314" s="16" t="s">
        <v>1502</v>
      </c>
      <c r="C314" s="148" t="s">
        <v>21</v>
      </c>
      <c r="D314" s="153" t="n">
        <v>1</v>
      </c>
      <c r="E314" s="154" t="n">
        <v>3.53</v>
      </c>
      <c r="F314" s="155" t="n">
        <v>3.53</v>
      </c>
      <c r="G314" s="146" t="n">
        <f aca="false">F314/$F$355</f>
        <v>1.27079042840649E-005</v>
      </c>
      <c r="H314" s="147" t="n">
        <f aca="false">H313+G314</f>
        <v>0.999830405277388</v>
      </c>
      <c r="I314" s="148" t="s">
        <v>1070</v>
      </c>
      <c r="J314" s="148" t="n">
        <v>309</v>
      </c>
    </row>
    <row r="315" customFormat="false" ht="15" hidden="false" customHeight="false" outlineLevel="0" collapsed="false">
      <c r="A315" s="152" t="n">
        <v>39026</v>
      </c>
      <c r="B315" s="16" t="s">
        <v>1503</v>
      </c>
      <c r="C315" s="148" t="s">
        <v>137</v>
      </c>
      <c r="D315" s="153" t="n">
        <v>0.1224</v>
      </c>
      <c r="E315" s="154" t="n">
        <v>28.6</v>
      </c>
      <c r="F315" s="155" t="n">
        <v>3.47</v>
      </c>
      <c r="G315" s="146" t="n">
        <f aca="false">F315/$F$355</f>
        <v>1.24919059109647E-005</v>
      </c>
      <c r="H315" s="147" t="n">
        <f aca="false">H314+G315</f>
        <v>0.999842897183299</v>
      </c>
      <c r="I315" s="148" t="s">
        <v>1070</v>
      </c>
      <c r="J315" s="148" t="n">
        <v>310</v>
      </c>
    </row>
    <row r="316" customFormat="false" ht="45" hidden="false" customHeight="false" outlineLevel="0" collapsed="false">
      <c r="A316" s="152" t="n">
        <v>11950</v>
      </c>
      <c r="B316" s="16" t="s">
        <v>1504</v>
      </c>
      <c r="C316" s="148" t="s">
        <v>21</v>
      </c>
      <c r="D316" s="153" t="n">
        <v>15.506</v>
      </c>
      <c r="E316" s="154" t="n">
        <v>0.22</v>
      </c>
      <c r="F316" s="155" t="n">
        <v>3.41</v>
      </c>
      <c r="G316" s="146" t="n">
        <f aca="false">F316/$F$355</f>
        <v>1.22759075378644E-005</v>
      </c>
      <c r="H316" s="147" t="n">
        <f aca="false">H315+G316</f>
        <v>0.999855173090837</v>
      </c>
      <c r="I316" s="148" t="s">
        <v>1070</v>
      </c>
      <c r="J316" s="148" t="n">
        <v>311</v>
      </c>
    </row>
    <row r="317" customFormat="false" ht="30" hidden="false" customHeight="false" outlineLevel="0" collapsed="false">
      <c r="A317" s="152" t="n">
        <v>14153</v>
      </c>
      <c r="B317" s="16" t="s">
        <v>857</v>
      </c>
      <c r="C317" s="148" t="s">
        <v>21</v>
      </c>
      <c r="D317" s="153" t="n">
        <v>0.06</v>
      </c>
      <c r="E317" s="154" t="n">
        <v>55.49</v>
      </c>
      <c r="F317" s="155" t="n">
        <v>3.33</v>
      </c>
      <c r="G317" s="146" t="n">
        <f aca="false">F317/$F$355</f>
        <v>1.19879097070641E-005</v>
      </c>
      <c r="H317" s="147" t="n">
        <f aca="false">H316+G317</f>
        <v>0.999867161000544</v>
      </c>
      <c r="I317" s="148" t="s">
        <v>1070</v>
      </c>
      <c r="J317" s="148" t="n">
        <v>312</v>
      </c>
    </row>
    <row r="318" customFormat="false" ht="30" hidden="false" customHeight="false" outlineLevel="0" collapsed="false">
      <c r="A318" s="152" t="n">
        <v>3659</v>
      </c>
      <c r="B318" s="16" t="s">
        <v>542</v>
      </c>
      <c r="C318" s="148" t="s">
        <v>21</v>
      </c>
      <c r="D318" s="153" t="n">
        <v>0.174</v>
      </c>
      <c r="E318" s="154" t="n">
        <v>18.31</v>
      </c>
      <c r="F318" s="155" t="n">
        <v>3.2</v>
      </c>
      <c r="G318" s="146" t="n">
        <f aca="false">F318/$F$355</f>
        <v>1.15199132320135E-005</v>
      </c>
      <c r="H318" s="147" t="n">
        <f aca="false">H317+G318</f>
        <v>0.999878680913776</v>
      </c>
      <c r="I318" s="148" t="s">
        <v>1070</v>
      </c>
      <c r="J318" s="148" t="n">
        <v>313</v>
      </c>
    </row>
    <row r="319" customFormat="false" ht="45" hidden="false" customHeight="false" outlineLevel="0" collapsed="false">
      <c r="A319" s="152" t="n">
        <v>20078</v>
      </c>
      <c r="B319" s="16" t="s">
        <v>1505</v>
      </c>
      <c r="C319" s="148" t="s">
        <v>21</v>
      </c>
      <c r="D319" s="153" t="n">
        <v>0.1504776</v>
      </c>
      <c r="E319" s="154" t="n">
        <v>20.64</v>
      </c>
      <c r="F319" s="155" t="n">
        <v>3.11</v>
      </c>
      <c r="G319" s="146" t="n">
        <f aca="false">F319/$F$355</f>
        <v>1.11959156723632E-005</v>
      </c>
      <c r="H319" s="147" t="n">
        <f aca="false">H318+G319</f>
        <v>0.999889876829448</v>
      </c>
      <c r="I319" s="148" t="s">
        <v>1070</v>
      </c>
      <c r="J319" s="148" t="n">
        <v>314</v>
      </c>
    </row>
    <row r="320" customFormat="false" ht="30" hidden="false" customHeight="false" outlineLevel="0" collapsed="false">
      <c r="A320" s="152" t="n">
        <v>2692</v>
      </c>
      <c r="B320" s="16" t="s">
        <v>616</v>
      </c>
      <c r="C320" s="148" t="s">
        <v>617</v>
      </c>
      <c r="D320" s="153" t="n">
        <v>0.271022778</v>
      </c>
      <c r="E320" s="154" t="n">
        <v>7.8</v>
      </c>
      <c r="F320" s="155" t="n">
        <v>2.08</v>
      </c>
      <c r="G320" s="146" t="n">
        <f aca="false">F320/$F$355</f>
        <v>7.4879436008088E-006</v>
      </c>
      <c r="H320" s="147" t="n">
        <f aca="false">H319+G320</f>
        <v>0.999897364773049</v>
      </c>
      <c r="I320" s="148" t="s">
        <v>1070</v>
      </c>
      <c r="J320" s="148" t="n">
        <v>315</v>
      </c>
    </row>
    <row r="321" customFormat="false" ht="75" hidden="false" customHeight="false" outlineLevel="0" collapsed="false">
      <c r="A321" s="152" t="n">
        <v>36531</v>
      </c>
      <c r="B321" s="16" t="s">
        <v>1506</v>
      </c>
      <c r="C321" s="148" t="s">
        <v>21</v>
      </c>
      <c r="D321" s="153" t="n">
        <v>4.753E-006</v>
      </c>
      <c r="E321" s="154" t="n">
        <v>432774.36</v>
      </c>
      <c r="F321" s="155" t="n">
        <v>2.06</v>
      </c>
      <c r="G321" s="146" t="n">
        <f aca="false">F321/$F$355</f>
        <v>7.41594414310872E-006</v>
      </c>
      <c r="H321" s="147" t="n">
        <f aca="false">H320+G321</f>
        <v>0.999904780717192</v>
      </c>
      <c r="I321" s="148" t="s">
        <v>1070</v>
      </c>
      <c r="J321" s="148" t="n">
        <v>316</v>
      </c>
    </row>
    <row r="322" customFormat="false" ht="45" hidden="false" customHeight="false" outlineLevel="0" collapsed="false">
      <c r="A322" s="152" t="n">
        <v>11267</v>
      </c>
      <c r="B322" s="16" t="s">
        <v>853</v>
      </c>
      <c r="C322" s="148" t="s">
        <v>21</v>
      </c>
      <c r="D322" s="153" t="n">
        <v>2</v>
      </c>
      <c r="E322" s="154" t="n">
        <v>0.96</v>
      </c>
      <c r="F322" s="155" t="n">
        <v>1.92</v>
      </c>
      <c r="G322" s="146" t="n">
        <f aca="false">F322/$F$355</f>
        <v>6.91194793920812E-006</v>
      </c>
      <c r="H322" s="147" t="n">
        <f aca="false">H321+G322</f>
        <v>0.999911692665131</v>
      </c>
      <c r="I322" s="148" t="s">
        <v>1070</v>
      </c>
      <c r="J322" s="148" t="n">
        <v>317</v>
      </c>
    </row>
    <row r="323" customFormat="false" ht="30" hidden="false" customHeight="false" outlineLevel="0" collapsed="false">
      <c r="A323" s="152" t="n">
        <v>3906</v>
      </c>
      <c r="B323" s="16" t="s">
        <v>1507</v>
      </c>
      <c r="C323" s="148" t="s">
        <v>21</v>
      </c>
      <c r="D323" s="153" t="n">
        <v>0.696</v>
      </c>
      <c r="E323" s="154" t="n">
        <v>2.19</v>
      </c>
      <c r="F323" s="155" t="n">
        <v>1.52</v>
      </c>
      <c r="G323" s="146" t="n">
        <f aca="false">F323/$F$355</f>
        <v>5.47195878520643E-006</v>
      </c>
      <c r="H323" s="147" t="n">
        <f aca="false">H322+G323</f>
        <v>0.999917164623917</v>
      </c>
      <c r="I323" s="148" t="s">
        <v>1070</v>
      </c>
      <c r="J323" s="148" t="n">
        <v>318</v>
      </c>
    </row>
    <row r="324" customFormat="false" ht="15" hidden="false" customHeight="false" outlineLevel="0" collapsed="false">
      <c r="A324" s="152" t="n">
        <v>3146</v>
      </c>
      <c r="B324" s="16" t="s">
        <v>1508</v>
      </c>
      <c r="C324" s="148" t="s">
        <v>21</v>
      </c>
      <c r="D324" s="153" t="n">
        <v>0.53788008</v>
      </c>
      <c r="E324" s="154" t="n">
        <v>2.75</v>
      </c>
      <c r="F324" s="155" t="n">
        <v>1.49</v>
      </c>
      <c r="G324" s="146" t="n">
        <f aca="false">F324/$F$355</f>
        <v>5.3639595986563E-006</v>
      </c>
      <c r="H324" s="147" t="n">
        <f aca="false">H323+G324</f>
        <v>0.999922528583515</v>
      </c>
      <c r="I324" s="148" t="s">
        <v>1070</v>
      </c>
      <c r="J324" s="148" t="n">
        <v>319</v>
      </c>
    </row>
    <row r="325" customFormat="false" ht="15" hidden="false" customHeight="false" outlineLevel="0" collapsed="false">
      <c r="A325" s="152" t="n">
        <v>1892</v>
      </c>
      <c r="B325" s="16" t="s">
        <v>1509</v>
      </c>
      <c r="C325" s="148" t="s">
        <v>21</v>
      </c>
      <c r="D325" s="153" t="n">
        <v>1</v>
      </c>
      <c r="E325" s="154" t="n">
        <v>1.41</v>
      </c>
      <c r="F325" s="155" t="n">
        <v>1.41</v>
      </c>
      <c r="G325" s="146" t="n">
        <f aca="false">F325/$F$355</f>
        <v>5.07596176785597E-006</v>
      </c>
      <c r="H325" s="147" t="n">
        <f aca="false">H324+G325</f>
        <v>0.999927604545283</v>
      </c>
      <c r="I325" s="148" t="s">
        <v>1070</v>
      </c>
      <c r="J325" s="148" t="n">
        <v>320</v>
      </c>
    </row>
    <row r="326" customFormat="false" ht="15" hidden="false" customHeight="false" outlineLevel="0" collapsed="false">
      <c r="A326" s="152" t="n">
        <v>4823</v>
      </c>
      <c r="B326" s="16" t="s">
        <v>1510</v>
      </c>
      <c r="C326" s="148" t="s">
        <v>137</v>
      </c>
      <c r="D326" s="153" t="n">
        <v>0.03828144</v>
      </c>
      <c r="E326" s="154" t="n">
        <v>35.76</v>
      </c>
      <c r="F326" s="155" t="n">
        <v>1.37</v>
      </c>
      <c r="G326" s="146" t="n">
        <f aca="false">F326/$F$355</f>
        <v>4.9319628524558E-006</v>
      </c>
      <c r="H326" s="147" t="n">
        <f aca="false">H325+G326</f>
        <v>0.999932536508135</v>
      </c>
      <c r="I326" s="148" t="s">
        <v>1070</v>
      </c>
      <c r="J326" s="148" t="n">
        <v>321</v>
      </c>
    </row>
    <row r="327" customFormat="false" ht="15" hidden="false" customHeight="false" outlineLevel="0" collapsed="false">
      <c r="A327" s="152" t="n">
        <v>4375</v>
      </c>
      <c r="B327" s="16" t="s">
        <v>813</v>
      </c>
      <c r="C327" s="148" t="s">
        <v>21</v>
      </c>
      <c r="D327" s="153" t="n">
        <v>12.21696</v>
      </c>
      <c r="E327" s="154" t="n">
        <v>0.11</v>
      </c>
      <c r="F327" s="155" t="n">
        <v>1.35</v>
      </c>
      <c r="G327" s="146" t="n">
        <f aca="false">F327/$F$355</f>
        <v>4.85996339475571E-006</v>
      </c>
      <c r="H327" s="147" t="n">
        <f aca="false">H326+G327</f>
        <v>0.99993739647153</v>
      </c>
      <c r="I327" s="148" t="s">
        <v>1070</v>
      </c>
      <c r="J327" s="148" t="n">
        <v>322</v>
      </c>
    </row>
    <row r="328" customFormat="false" ht="15" hidden="false" customHeight="false" outlineLevel="0" collapsed="false">
      <c r="A328" s="152" t="n">
        <v>5067</v>
      </c>
      <c r="B328" s="16" t="s">
        <v>1511</v>
      </c>
      <c r="C328" s="148" t="s">
        <v>137</v>
      </c>
      <c r="D328" s="153" t="n">
        <v>0.049589355</v>
      </c>
      <c r="E328" s="154" t="n">
        <v>27.1</v>
      </c>
      <c r="F328" s="155" t="n">
        <v>1.34</v>
      </c>
      <c r="G328" s="146" t="n">
        <f aca="false">F328/$F$355</f>
        <v>4.82396366590567E-006</v>
      </c>
      <c r="H328" s="147" t="n">
        <f aca="false">H327+G328</f>
        <v>0.999942220435196</v>
      </c>
      <c r="I328" s="148" t="s">
        <v>1070</v>
      </c>
      <c r="J328" s="148" t="n">
        <v>323</v>
      </c>
    </row>
    <row r="329" customFormat="false" ht="60" hidden="false" customHeight="false" outlineLevel="0" collapsed="false">
      <c r="A329" s="152" t="n">
        <v>746</v>
      </c>
      <c r="B329" s="16" t="s">
        <v>1512</v>
      </c>
      <c r="C329" s="148" t="s">
        <v>21</v>
      </c>
      <c r="D329" s="153" t="n">
        <v>0.000454104</v>
      </c>
      <c r="E329" s="154" t="n">
        <v>2700</v>
      </c>
      <c r="F329" s="155" t="n">
        <v>1.2</v>
      </c>
      <c r="G329" s="146" t="n">
        <f aca="false">F329/$F$355</f>
        <v>4.31996746200508E-006</v>
      </c>
      <c r="H329" s="147" t="n">
        <f aca="false">H328+G329</f>
        <v>0.999946540402658</v>
      </c>
      <c r="I329" s="148" t="s">
        <v>1070</v>
      </c>
      <c r="J329" s="148" t="n">
        <v>324</v>
      </c>
    </row>
    <row r="330" customFormat="false" ht="15" hidden="false" customHeight="false" outlineLevel="0" collapsed="false">
      <c r="A330" s="152" t="n">
        <v>37395</v>
      </c>
      <c r="B330" s="16" t="s">
        <v>1513</v>
      </c>
      <c r="C330" s="148" t="s">
        <v>747</v>
      </c>
      <c r="D330" s="153" t="n">
        <v>0.029513</v>
      </c>
      <c r="E330" s="154" t="n">
        <v>40.33</v>
      </c>
      <c r="F330" s="155" t="n">
        <v>1.18</v>
      </c>
      <c r="G330" s="146" t="n">
        <f aca="false">F330/$F$355</f>
        <v>4.24796800430499E-006</v>
      </c>
      <c r="H330" s="147" t="n">
        <f aca="false">H329+G330</f>
        <v>0.999950788370662</v>
      </c>
      <c r="I330" s="148" t="s">
        <v>1070</v>
      </c>
      <c r="J330" s="148" t="n">
        <v>325</v>
      </c>
    </row>
    <row r="331" customFormat="false" ht="30" hidden="false" customHeight="false" outlineLevel="0" collapsed="false">
      <c r="A331" s="152" t="n">
        <v>14618</v>
      </c>
      <c r="B331" s="16" t="s">
        <v>1514</v>
      </c>
      <c r="C331" s="148" t="s">
        <v>21</v>
      </c>
      <c r="D331" s="153" t="n">
        <v>0.000773815</v>
      </c>
      <c r="E331" s="154" t="n">
        <v>1519.77</v>
      </c>
      <c r="F331" s="155" t="n">
        <v>1.17</v>
      </c>
      <c r="G331" s="146" t="n">
        <f aca="false">F331/$F$355</f>
        <v>4.21196827545495E-006</v>
      </c>
      <c r="H331" s="147" t="n">
        <f aca="false">H330+G331</f>
        <v>0.999955000338938</v>
      </c>
      <c r="I331" s="148" t="s">
        <v>1070</v>
      </c>
      <c r="J331" s="148" t="n">
        <v>326</v>
      </c>
    </row>
    <row r="332" customFormat="false" ht="30" hidden="false" customHeight="false" outlineLevel="0" collapsed="false">
      <c r="A332" s="152" t="n">
        <v>3526</v>
      </c>
      <c r="B332" s="16" t="s">
        <v>1515</v>
      </c>
      <c r="C332" s="148" t="s">
        <v>21</v>
      </c>
      <c r="D332" s="153" t="n">
        <v>0.4056</v>
      </c>
      <c r="E332" s="154" t="n">
        <v>2.83</v>
      </c>
      <c r="F332" s="155" t="n">
        <v>1.15</v>
      </c>
      <c r="G332" s="146" t="n">
        <f aca="false">F332/$F$355</f>
        <v>4.13996881775487E-006</v>
      </c>
      <c r="H332" s="147" t="n">
        <f aca="false">H331+G332</f>
        <v>0.999959140307756</v>
      </c>
      <c r="I332" s="148" t="s">
        <v>1070</v>
      </c>
      <c r="J332" s="148" t="n">
        <v>327</v>
      </c>
    </row>
    <row r="333" customFormat="false" ht="15" hidden="false" customHeight="false" outlineLevel="0" collapsed="false">
      <c r="A333" s="152" t="n">
        <v>11002</v>
      </c>
      <c r="B333" s="16" t="s">
        <v>777</v>
      </c>
      <c r="C333" s="148" t="s">
        <v>137</v>
      </c>
      <c r="D333" s="153" t="n">
        <v>0.0312</v>
      </c>
      <c r="E333" s="154" t="n">
        <v>34.47</v>
      </c>
      <c r="F333" s="155" t="n">
        <v>1.09</v>
      </c>
      <c r="G333" s="146" t="n">
        <f aca="false">F333/$F$355</f>
        <v>3.92397044465461E-006</v>
      </c>
      <c r="H333" s="147" t="n">
        <f aca="false">H332+G333</f>
        <v>0.9999630642782</v>
      </c>
      <c r="I333" s="148" t="s">
        <v>1070</v>
      </c>
      <c r="J333" s="148" t="n">
        <v>328</v>
      </c>
    </row>
    <row r="334" customFormat="false" ht="30" hidden="false" customHeight="false" outlineLevel="0" collapsed="false">
      <c r="A334" s="152" t="n">
        <v>20085</v>
      </c>
      <c r="B334" s="16" t="s">
        <v>1516</v>
      </c>
      <c r="C334" s="148" t="s">
        <v>21</v>
      </c>
      <c r="D334" s="153" t="n">
        <v>0.462</v>
      </c>
      <c r="E334" s="154" t="n">
        <v>2.22</v>
      </c>
      <c r="F334" s="155" t="n">
        <v>1.03</v>
      </c>
      <c r="G334" s="146" t="n">
        <f aca="false">F334/$F$355</f>
        <v>3.70797207155436E-006</v>
      </c>
      <c r="H334" s="147" t="n">
        <f aca="false">H333+G334</f>
        <v>0.999966772250272</v>
      </c>
      <c r="I334" s="148" t="s">
        <v>1070</v>
      </c>
      <c r="J334" s="148" t="n">
        <v>329</v>
      </c>
    </row>
    <row r="335" customFormat="false" ht="15" hidden="false" customHeight="false" outlineLevel="0" collapsed="false">
      <c r="A335" s="152" t="n">
        <v>39996</v>
      </c>
      <c r="B335" s="16" t="s">
        <v>861</v>
      </c>
      <c r="C335" s="148" t="s">
        <v>72</v>
      </c>
      <c r="D335" s="153" t="n">
        <v>0.1664</v>
      </c>
      <c r="E335" s="154" t="n">
        <v>5.21</v>
      </c>
      <c r="F335" s="155" t="n">
        <v>0.87</v>
      </c>
      <c r="G335" s="146" t="n">
        <f aca="false">F335/$F$355</f>
        <v>3.13197640995368E-006</v>
      </c>
      <c r="H335" s="147" t="n">
        <f aca="false">H334+G335</f>
        <v>0.999969904226682</v>
      </c>
      <c r="I335" s="148" t="s">
        <v>1070</v>
      </c>
      <c r="J335" s="148" t="n">
        <v>330</v>
      </c>
    </row>
    <row r="336" customFormat="false" ht="15" hidden="false" customHeight="false" outlineLevel="0" collapsed="false">
      <c r="A336" s="152" t="n">
        <v>20247</v>
      </c>
      <c r="B336" s="16" t="s">
        <v>1517</v>
      </c>
      <c r="C336" s="148" t="s">
        <v>137</v>
      </c>
      <c r="D336" s="153" t="n">
        <v>0.029090218</v>
      </c>
      <c r="E336" s="154" t="n">
        <v>28.16</v>
      </c>
      <c r="F336" s="155" t="n">
        <v>0.82</v>
      </c>
      <c r="G336" s="146" t="n">
        <f aca="false">F336/$F$355</f>
        <v>2.95197776570347E-006</v>
      </c>
      <c r="H336" s="147" t="n">
        <f aca="false">H335+G336</f>
        <v>0.999972856204448</v>
      </c>
      <c r="I336" s="148" t="s">
        <v>1070</v>
      </c>
      <c r="J336" s="148" t="n">
        <v>331</v>
      </c>
    </row>
    <row r="337" customFormat="false" ht="30" hidden="false" customHeight="false" outlineLevel="0" collapsed="false">
      <c r="A337" s="152" t="n">
        <v>3516</v>
      </c>
      <c r="B337" s="16" t="s">
        <v>1518</v>
      </c>
      <c r="C337" s="148" t="s">
        <v>21</v>
      </c>
      <c r="D337" s="153" t="n">
        <v>0.6936</v>
      </c>
      <c r="E337" s="154" t="n">
        <v>1.18</v>
      </c>
      <c r="F337" s="155" t="n">
        <v>0.82</v>
      </c>
      <c r="G337" s="146" t="n">
        <f aca="false">F337/$F$355</f>
        <v>2.95197776570347E-006</v>
      </c>
      <c r="H337" s="147" t="n">
        <f aca="false">H336+G337</f>
        <v>0.999975808182213</v>
      </c>
      <c r="I337" s="148" t="s">
        <v>1070</v>
      </c>
      <c r="J337" s="148" t="n">
        <v>332</v>
      </c>
    </row>
    <row r="338" customFormat="false" ht="30" hidden="false" customHeight="false" outlineLevel="0" collapsed="false">
      <c r="A338" s="152" t="n">
        <v>65</v>
      </c>
      <c r="B338" s="16" t="s">
        <v>1519</v>
      </c>
      <c r="C338" s="148" t="s">
        <v>21</v>
      </c>
      <c r="D338" s="153" t="n">
        <v>0.696</v>
      </c>
      <c r="E338" s="154" t="n">
        <v>1.18</v>
      </c>
      <c r="F338" s="155" t="n">
        <v>0.82</v>
      </c>
      <c r="G338" s="146" t="n">
        <f aca="false">F338/$F$355</f>
        <v>2.95197776570347E-006</v>
      </c>
      <c r="H338" s="147" t="n">
        <f aca="false">H337+G338</f>
        <v>0.999978760159979</v>
      </c>
      <c r="I338" s="148" t="s">
        <v>1070</v>
      </c>
      <c r="J338" s="148" t="n">
        <v>333</v>
      </c>
    </row>
    <row r="339" customFormat="false" ht="30" hidden="false" customHeight="false" outlineLevel="0" collapsed="false">
      <c r="A339" s="152" t="n">
        <v>13887</v>
      </c>
      <c r="B339" s="16" t="s">
        <v>1520</v>
      </c>
      <c r="C339" s="148" t="s">
        <v>21</v>
      </c>
      <c r="D339" s="153" t="n">
        <v>0.001268954</v>
      </c>
      <c r="E339" s="154" t="n">
        <v>577.68</v>
      </c>
      <c r="F339" s="155" t="n">
        <v>0.8</v>
      </c>
      <c r="G339" s="146" t="n">
        <f aca="false">F339/$F$355</f>
        <v>2.87997830800338E-006</v>
      </c>
      <c r="H339" s="147" t="n">
        <f aca="false">H338+G339</f>
        <v>0.999981640138287</v>
      </c>
      <c r="I339" s="148" t="s">
        <v>1070</v>
      </c>
      <c r="J339" s="148" t="n">
        <v>334</v>
      </c>
    </row>
    <row r="340" customFormat="false" ht="30" hidden="false" customHeight="false" outlineLevel="0" collapsed="false">
      <c r="A340" s="152" t="n">
        <v>36487</v>
      </c>
      <c r="B340" s="16" t="s">
        <v>1521</v>
      </c>
      <c r="C340" s="148" t="s">
        <v>21</v>
      </c>
      <c r="D340" s="153" t="n">
        <v>0.000163042</v>
      </c>
      <c r="E340" s="154" t="n">
        <v>4797.4</v>
      </c>
      <c r="F340" s="155" t="n">
        <v>0.79</v>
      </c>
      <c r="G340" s="146" t="n">
        <f aca="false">F340/$F$355</f>
        <v>2.84397857915334E-006</v>
      </c>
      <c r="H340" s="147" t="n">
        <f aca="false">H339+G340</f>
        <v>0.999984484116866</v>
      </c>
      <c r="I340" s="148" t="s">
        <v>1070</v>
      </c>
      <c r="J340" s="148" t="n">
        <v>335</v>
      </c>
    </row>
    <row r="341" customFormat="false" ht="30" hidden="false" customHeight="false" outlineLevel="0" collapsed="false">
      <c r="A341" s="152" t="n">
        <v>367</v>
      </c>
      <c r="B341" s="16" t="s">
        <v>1522</v>
      </c>
      <c r="C341" s="148" t="s">
        <v>91</v>
      </c>
      <c r="D341" s="153" t="n">
        <v>0.008216386</v>
      </c>
      <c r="E341" s="154" t="n">
        <v>91.17</v>
      </c>
      <c r="F341" s="155" t="n">
        <v>0.75</v>
      </c>
      <c r="G341" s="146" t="n">
        <f aca="false">F341/$F$355</f>
        <v>2.69997966375317E-006</v>
      </c>
      <c r="H341" s="147" t="n">
        <f aca="false">H340+G341</f>
        <v>0.99998718409653</v>
      </c>
      <c r="I341" s="148" t="s">
        <v>1070</v>
      </c>
      <c r="J341" s="148" t="n">
        <v>336</v>
      </c>
    </row>
    <row r="342" customFormat="false" ht="30" hidden="false" customHeight="false" outlineLevel="0" collapsed="false">
      <c r="A342" s="152" t="n">
        <v>43462</v>
      </c>
      <c r="B342" s="16" t="s">
        <v>1523</v>
      </c>
      <c r="C342" s="148" t="s">
        <v>316</v>
      </c>
      <c r="D342" s="153" t="n">
        <v>72</v>
      </c>
      <c r="E342" s="154" t="n">
        <v>0.01</v>
      </c>
      <c r="F342" s="155" t="n">
        <v>0.72</v>
      </c>
      <c r="G342" s="146" t="n">
        <f aca="false">F342/$F$355</f>
        <v>2.59198047720305E-006</v>
      </c>
      <c r="H342" s="147" t="n">
        <f aca="false">H341+G342</f>
        <v>0.999989776077007</v>
      </c>
      <c r="I342" s="148" t="s">
        <v>1070</v>
      </c>
      <c r="J342" s="148" t="n">
        <v>337</v>
      </c>
    </row>
    <row r="343" customFormat="false" ht="15" hidden="false" customHeight="false" outlineLevel="0" collapsed="false">
      <c r="A343" s="152" t="n">
        <v>39997</v>
      </c>
      <c r="B343" s="16" t="s">
        <v>863</v>
      </c>
      <c r="C343" s="148" t="s">
        <v>21</v>
      </c>
      <c r="D343" s="153" t="n">
        <v>2</v>
      </c>
      <c r="E343" s="154" t="n">
        <v>0.33</v>
      </c>
      <c r="F343" s="155" t="n">
        <v>0.66</v>
      </c>
      <c r="G343" s="146" t="n">
        <f aca="false">F343/$F$355</f>
        <v>2.37598210410279E-006</v>
      </c>
      <c r="H343" s="147" t="n">
        <f aca="false">H342+G343</f>
        <v>0.999992152059111</v>
      </c>
      <c r="I343" s="148" t="s">
        <v>1070</v>
      </c>
      <c r="J343" s="148" t="n">
        <v>338</v>
      </c>
    </row>
    <row r="344" customFormat="false" ht="45" hidden="false" customHeight="false" outlineLevel="0" collapsed="false">
      <c r="A344" s="152" t="n">
        <v>37545</v>
      </c>
      <c r="B344" s="16" t="s">
        <v>1524</v>
      </c>
      <c r="C344" s="148" t="s">
        <v>21</v>
      </c>
      <c r="D344" s="153" t="n">
        <v>4.3763E-005</v>
      </c>
      <c r="E344" s="154" t="n">
        <v>15019.85</v>
      </c>
      <c r="F344" s="155" t="n">
        <v>0.65</v>
      </c>
      <c r="G344" s="146" t="n">
        <f aca="false">F344/$F$355</f>
        <v>2.33998237525275E-006</v>
      </c>
      <c r="H344" s="147" t="n">
        <f aca="false">H343+G344</f>
        <v>0.999994492041486</v>
      </c>
      <c r="I344" s="148" t="s">
        <v>1070</v>
      </c>
      <c r="J344" s="148" t="n">
        <v>339</v>
      </c>
    </row>
    <row r="345" customFormat="false" ht="30" hidden="false" customHeight="false" outlineLevel="0" collapsed="false">
      <c r="A345" s="152" t="n">
        <v>1879</v>
      </c>
      <c r="B345" s="16" t="s">
        <v>1525</v>
      </c>
      <c r="C345" s="148" t="s">
        <v>21</v>
      </c>
      <c r="D345" s="153" t="n">
        <v>0.174</v>
      </c>
      <c r="E345" s="154" t="n">
        <v>2.33</v>
      </c>
      <c r="F345" s="155" t="n">
        <v>0.41</v>
      </c>
      <c r="G345" s="146" t="n">
        <f aca="false">F345/$F$355</f>
        <v>1.47598888285174E-006</v>
      </c>
      <c r="H345" s="147" t="n">
        <f aca="false">H344+G345</f>
        <v>0.999995968030369</v>
      </c>
      <c r="I345" s="148" t="s">
        <v>1070</v>
      </c>
      <c r="J345" s="148" t="n">
        <v>340</v>
      </c>
    </row>
    <row r="346" customFormat="false" ht="15" hidden="false" customHeight="false" outlineLevel="0" collapsed="false">
      <c r="A346" s="152" t="n">
        <v>1891</v>
      </c>
      <c r="B346" s="16" t="s">
        <v>1526</v>
      </c>
      <c r="C346" s="148" t="s">
        <v>21</v>
      </c>
      <c r="D346" s="153" t="n">
        <v>0.348</v>
      </c>
      <c r="E346" s="154" t="n">
        <v>1.01</v>
      </c>
      <c r="F346" s="155" t="n">
        <v>0.35</v>
      </c>
      <c r="G346" s="146" t="n">
        <f aca="false">F346/$F$355</f>
        <v>1.25999050975148E-006</v>
      </c>
      <c r="H346" s="147" t="n">
        <f aca="false">H345+G346</f>
        <v>0.999997228020879</v>
      </c>
      <c r="I346" s="148" t="s">
        <v>1070</v>
      </c>
      <c r="J346" s="148" t="n">
        <v>341</v>
      </c>
    </row>
    <row r="347" customFormat="false" ht="15" hidden="false" customHeight="false" outlineLevel="0" collapsed="false">
      <c r="A347" s="152" t="n">
        <v>1901</v>
      </c>
      <c r="B347" s="16" t="s">
        <v>1527</v>
      </c>
      <c r="C347" s="148" t="s">
        <v>21</v>
      </c>
      <c r="D347" s="153" t="n">
        <v>0.348</v>
      </c>
      <c r="E347" s="154" t="n">
        <v>0.68</v>
      </c>
      <c r="F347" s="155" t="n">
        <v>0.24</v>
      </c>
      <c r="G347" s="146" t="n">
        <f aca="false">F347/$F$355</f>
        <v>8.63993492401015E-007</v>
      </c>
      <c r="H347" s="147" t="n">
        <f aca="false">H346+G347</f>
        <v>0.999998092014372</v>
      </c>
      <c r="I347" s="148" t="s">
        <v>1070</v>
      </c>
      <c r="J347" s="148" t="n">
        <v>342</v>
      </c>
    </row>
    <row r="348" customFormat="false" ht="15" hidden="false" customHeight="false" outlineLevel="0" collapsed="false">
      <c r="A348" s="152" t="s">
        <v>668</v>
      </c>
      <c r="B348" s="16" t="s">
        <v>669</v>
      </c>
      <c r="C348" s="148" t="s">
        <v>365</v>
      </c>
      <c r="D348" s="153" t="n">
        <v>0.256521</v>
      </c>
      <c r="E348" s="154" t="n">
        <v>0.85</v>
      </c>
      <c r="F348" s="155" t="n">
        <v>0.22</v>
      </c>
      <c r="G348" s="146" t="n">
        <f aca="false">F348/$F$355</f>
        <v>7.91994034700931E-007</v>
      </c>
      <c r="H348" s="147" t="n">
        <f aca="false">H347+G348</f>
        <v>0.999998884008406</v>
      </c>
      <c r="I348" s="148" t="s">
        <v>1070</v>
      </c>
      <c r="J348" s="148" t="n">
        <v>343</v>
      </c>
    </row>
    <row r="349" customFormat="false" ht="45" hidden="false" customHeight="false" outlineLevel="0" collapsed="false">
      <c r="A349" s="152" t="n">
        <v>37544</v>
      </c>
      <c r="B349" s="16" t="s">
        <v>1528</v>
      </c>
      <c r="C349" s="148" t="s">
        <v>21</v>
      </c>
      <c r="D349" s="153" t="n">
        <v>7.355E-006</v>
      </c>
      <c r="E349" s="154" t="n">
        <v>12623.14</v>
      </c>
      <c r="F349" s="155" t="n">
        <v>0.1</v>
      </c>
      <c r="G349" s="146" t="n">
        <f aca="false">F349/$F$355</f>
        <v>3.59997288500423E-007</v>
      </c>
      <c r="H349" s="147" t="n">
        <f aca="false">H348+G349</f>
        <v>0.999999244005695</v>
      </c>
      <c r="I349" s="148" t="s">
        <v>1070</v>
      </c>
      <c r="J349" s="148" t="n">
        <v>344</v>
      </c>
    </row>
    <row r="350" customFormat="false" ht="15" hidden="false" customHeight="false" outlineLevel="0" collapsed="false">
      <c r="A350" s="152" t="n">
        <v>3148</v>
      </c>
      <c r="B350" s="16" t="s">
        <v>1529</v>
      </c>
      <c r="C350" s="148" t="s">
        <v>21</v>
      </c>
      <c r="D350" s="153" t="n">
        <v>0.0073776</v>
      </c>
      <c r="E350" s="154" t="n">
        <v>10.14</v>
      </c>
      <c r="F350" s="155" t="n">
        <v>0.08</v>
      </c>
      <c r="G350" s="146" t="n">
        <f aca="false">F350/$F$355</f>
        <v>2.87997830800338E-007</v>
      </c>
      <c r="H350" s="147" t="n">
        <f aca="false">H349+G350</f>
        <v>0.999999532003526</v>
      </c>
      <c r="I350" s="148" t="s">
        <v>1070</v>
      </c>
      <c r="J350" s="148" t="n">
        <v>345</v>
      </c>
    </row>
    <row r="351" customFormat="false" ht="15" hidden="false" customHeight="false" outlineLevel="0" collapsed="false">
      <c r="A351" s="152" t="s">
        <v>666</v>
      </c>
      <c r="B351" s="16" t="s">
        <v>667</v>
      </c>
      <c r="C351" s="148" t="s">
        <v>362</v>
      </c>
      <c r="D351" s="153" t="n">
        <v>0.05254</v>
      </c>
      <c r="E351" s="154" t="n">
        <v>1.25</v>
      </c>
      <c r="F351" s="155" t="n">
        <v>0.07</v>
      </c>
      <c r="G351" s="146" t="n">
        <f aca="false">F351/$F$355</f>
        <v>2.51998101950296E-007</v>
      </c>
      <c r="H351" s="147" t="n">
        <f aca="false">H350+G351</f>
        <v>0.999999784001627</v>
      </c>
      <c r="I351" s="148" t="s">
        <v>1070</v>
      </c>
      <c r="J351" s="148" t="n">
        <v>346</v>
      </c>
    </row>
    <row r="352" customFormat="false" ht="30" hidden="false" customHeight="false" outlineLevel="0" collapsed="false">
      <c r="A352" s="152" t="n">
        <v>13458</v>
      </c>
      <c r="B352" s="16" t="s">
        <v>1530</v>
      </c>
      <c r="C352" s="148" t="s">
        <v>21</v>
      </c>
      <c r="D352" s="153" t="n">
        <v>2.247E-006</v>
      </c>
      <c r="E352" s="154" t="n">
        <v>14961.88</v>
      </c>
      <c r="F352" s="155" t="n">
        <v>0.03</v>
      </c>
      <c r="G352" s="146" t="n">
        <f aca="false">F352/$F$355</f>
        <v>1.07999186550127E-007</v>
      </c>
      <c r="H352" s="147" t="n">
        <f aca="false">H351+G352</f>
        <v>0.999999892000814</v>
      </c>
      <c r="I352" s="148" t="s">
        <v>1070</v>
      </c>
      <c r="J352" s="148" t="n">
        <v>347</v>
      </c>
    </row>
    <row r="353" customFormat="false" ht="15" hidden="false" customHeight="false" outlineLevel="0" collapsed="false">
      <c r="A353" s="152" t="n">
        <v>40864</v>
      </c>
      <c r="B353" s="16" t="s">
        <v>1531</v>
      </c>
      <c r="C353" s="148" t="s">
        <v>319</v>
      </c>
      <c r="D353" s="153" t="n">
        <v>3</v>
      </c>
      <c r="E353" s="154" t="n">
        <v>0.01</v>
      </c>
      <c r="F353" s="155" t="n">
        <v>0.03</v>
      </c>
      <c r="G353" s="146" t="n">
        <f aca="false">F353/$F$355</f>
        <v>1.07999186550127E-007</v>
      </c>
      <c r="H353" s="147" t="n">
        <f aca="false">H352+G353</f>
        <v>1</v>
      </c>
      <c r="I353" s="148" t="s">
        <v>1070</v>
      </c>
      <c r="J353" s="148" t="n">
        <v>348</v>
      </c>
    </row>
    <row r="355" customFormat="false" ht="15" hidden="false" customHeight="false" outlineLevel="0" collapsed="false">
      <c r="F355" s="151" t="n">
        <f aca="false">SUM(F6:F354)</f>
        <v>277779.87</v>
      </c>
    </row>
  </sheetData>
  <mergeCells count="4">
    <mergeCell ref="A1:J1"/>
    <mergeCell ref="A2:J2"/>
    <mergeCell ref="A3:J3"/>
    <mergeCell ref="A4:J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LibreOffice/5.3.7.2$Windows_X86_64 LibreOffice_project/6b8ed514a9f8b44d37a1b96673cbbdd077e24059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>Philippe Hypolito Lins Cabral Ribeiro</cp:lastModifiedBy>
  <cp:lastPrinted>2022-06-01T18:39:44Z</cp:lastPrinted>
  <dcterms:modified xsi:type="dcterms:W3CDTF">2022-06-01T18:41:51Z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